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aquingomezvarela/Documents/1. FACULTADE/2. Cursos Académicos/Curso 2019 2020/COVID 19/PLANTILLA GRAO EXPOSICIÓN SESIÓNS/"/>
    </mc:Choice>
  </mc:AlternateContent>
  <xr:revisionPtr revIDLastSave="0" documentId="8_{3B1EFBE1-83D0-FD49-8844-21D9333FE838}" xr6:coauthVersionLast="46" xr6:coauthVersionMax="46" xr10:uidLastSave="{00000000-0000-0000-0000-000000000000}"/>
  <bookViews>
    <workbookView xWindow="-6320" yWindow="-21100" windowWidth="38400" windowHeight="21100" activeTab="2" xr2:uid="{00000000-000D-0000-FFFF-FFFF00000000}"/>
  </bookViews>
  <sheets>
    <sheet name="1__DATOS_XERAIS" sheetId="1" r:id="rId1"/>
    <sheet name="2__DIAGRAMAS DE FLUXO" sheetId="2" r:id="rId2"/>
    <sheet name="3__ESTIMACIÓN_GRAO_EXPOSICIÓN" sheetId="3" r:id="rId3"/>
  </sheets>
  <definedNames>
    <definedName name="_GoBack" localSheetId="2">'3__ESTIMACIÓN_GRAO_EXPOSICIÓN'!#REF!</definedName>
    <definedName name="Listado">!#REF!</definedName>
    <definedName name="Listadoxcurso">!#REF!</definedName>
    <definedName name="Sí">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2" i="3" l="1"/>
  <c r="L41" i="3"/>
  <c r="M41" i="3" s="1"/>
  <c r="H41" i="3"/>
  <c r="L40" i="3"/>
  <c r="M40" i="3" s="1"/>
  <c r="H40" i="3"/>
  <c r="L39" i="3"/>
  <c r="M39" i="3" s="1"/>
  <c r="H39" i="3"/>
  <c r="L38" i="3"/>
  <c r="M38" i="3" s="1"/>
  <c r="H38" i="3"/>
  <c r="L37" i="3"/>
  <c r="M37" i="3" s="1"/>
  <c r="H37" i="3"/>
  <c r="L36" i="3"/>
  <c r="M36" i="3" s="1"/>
  <c r="H36" i="3"/>
  <c r="L35" i="3"/>
  <c r="M35" i="3" s="1"/>
  <c r="H35" i="3"/>
  <c r="M34" i="3"/>
  <c r="L34" i="3"/>
  <c r="H34" i="3"/>
  <c r="L33" i="3"/>
  <c r="M33" i="3" s="1"/>
  <c r="H33" i="3"/>
  <c r="H25" i="3"/>
  <c r="H24" i="3"/>
  <c r="I24" i="3" s="1"/>
  <c r="M24" i="3" s="1"/>
  <c r="H22" i="3"/>
  <c r="I22" i="3" s="1"/>
  <c r="M22" i="3" s="1"/>
  <c r="H21" i="3"/>
  <c r="I21" i="3" s="1"/>
  <c r="M21" i="3" s="1"/>
  <c r="H20" i="3"/>
  <c r="I20" i="3" s="1"/>
  <c r="M20" i="3" s="1"/>
  <c r="H19" i="3"/>
  <c r="I19" i="3" s="1"/>
  <c r="M19" i="3" s="1"/>
  <c r="H8" i="1"/>
  <c r="I25" i="3"/>
  <c r="M25" i="3" s="1"/>
  <c r="I23" i="3"/>
  <c r="M23" i="3" s="1"/>
  <c r="M42" i="3" l="1"/>
  <c r="M26" i="3"/>
  <c r="L4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8" authorId="0" shapeId="0" xr:uid="{00000000-0006-0000-0200-000001000000}">
      <text>
        <r>
          <rPr>
            <sz val="12"/>
            <color rgb="FF000000"/>
            <rFont val="Calibri"/>
            <family val="2"/>
          </rPr>
          <t xml:space="preserve">Comentario:
</t>
        </r>
        <r>
          <rPr>
            <sz val="12"/>
            <color rgb="FF000000"/>
            <rFont val="Calibri"/>
            <family val="2"/>
          </rPr>
          <t xml:space="preserve">    En silencio: No se habla, se respira con poco agitación
</t>
        </r>
        <r>
          <rPr>
            <sz val="12"/>
            <color rgb="FF000000"/>
            <rFont val="Calibri"/>
            <family val="2"/>
          </rPr>
          <t xml:space="preserve">Hablando: Se habla, aumenta la frecuencia de respiración
</t>
        </r>
        <r>
          <rPr>
            <sz val="12"/>
            <color rgb="FF000000"/>
            <rFont val="Calibri"/>
            <family val="2"/>
          </rPr>
          <t xml:space="preserve">Gritando: Se habla muy fuerte, se grita, se exhala con fuerza
</t>
        </r>
      </text>
    </comment>
    <comment ref="F32" authorId="0" shapeId="0" xr:uid="{00000000-0006-0000-0200-000002000000}">
      <text>
        <r>
          <rPr>
            <sz val="12"/>
            <color rgb="FF000000"/>
            <rFont val="Calibri"/>
            <family val="2"/>
          </rPr>
          <t xml:space="preserve">Comentario:
</t>
        </r>
        <r>
          <rPr>
            <sz val="12"/>
            <color rgb="FF000000"/>
            <rFont val="Calibri"/>
            <family val="2"/>
          </rPr>
          <t xml:space="preserve">     (Si acumulan una tarea de grado medio durante más de 15 minutos seguidos implicará riesgo alto
</t>
        </r>
      </text>
    </comment>
    <comment ref="J32" authorId="0" shapeId="0" xr:uid="{00000000-0006-0000-0200-000003000000}">
      <text>
        <r>
          <rPr>
            <sz val="12"/>
            <color rgb="FF000000"/>
            <rFont val="Calibri"/>
            <family val="2"/>
          </rPr>
          <t xml:space="preserve">Comentario:
</t>
        </r>
        <r>
          <rPr>
            <sz val="12"/>
            <color rgb="FF000000"/>
            <rFont val="Calibri"/>
            <family val="2"/>
          </rPr>
          <t xml:space="preserve">    En NO están incluídas las situaciones “de lado” o “de espaldas”, en SÍ sólo “frontal”</t>
        </r>
      </text>
    </comment>
  </commentList>
</comments>
</file>

<file path=xl/sharedStrings.xml><?xml version="1.0" encoding="utf-8"?>
<sst xmlns="http://schemas.openxmlformats.org/spreadsheetml/2006/main" count="216" uniqueCount="111">
  <si>
    <t>DATA e HORA COMEZO</t>
  </si>
  <si>
    <t>DATA e HORA FINALIZACIÓN</t>
  </si>
  <si>
    <t>DURACIÓN SESIÓN</t>
  </si>
  <si>
    <t>DISTRIBUCIÓN PARTES DA SESIÓN</t>
  </si>
  <si>
    <t>INSTALACIÓNS OU ESPAZOS A EMPREGAR</t>
  </si>
  <si>
    <t>Nº</t>
  </si>
  <si>
    <t>GRUPO</t>
  </si>
  <si>
    <r>
      <t xml:space="preserve">PARTICIPANTES NA SESIÓN </t>
    </r>
    <r>
      <rPr>
        <sz val="10"/>
        <color rgb="FF000000"/>
        <rFont val="Calibri (Cuerpo)"/>
      </rPr>
      <t>(importante para trazabilidade)</t>
    </r>
  </si>
  <si>
    <t>TIPO GRUPO</t>
  </si>
  <si>
    <t>DISTANCIAS DE REFERENCIA COVID (m)</t>
  </si>
  <si>
    <t>SITUACIÓN CARA A CARA</t>
  </si>
  <si>
    <t>DURACIÓN DA INTERACCIÓN (")</t>
  </si>
  <si>
    <t>TEMPO DESENVOLVENTO PARTE (')</t>
  </si>
  <si>
    <t>COMPORTAMENTO VERBAL</t>
  </si>
  <si>
    <t>TIPO DE VENTILACIÓN</t>
  </si>
  <si>
    <t>GRUPO DE TRABALLO</t>
  </si>
  <si>
    <t>PARTE INTRODUCTORIA / EXPLICACIÓNS</t>
  </si>
  <si>
    <t>Sala de táctica</t>
  </si>
  <si>
    <t>A</t>
  </si>
  <si>
    <t>Peralte Domínguez, Manuel</t>
  </si>
  <si>
    <t>CONVIVINTES</t>
  </si>
  <si>
    <t>&gt; 1,5</t>
  </si>
  <si>
    <t>NO</t>
  </si>
  <si>
    <t>&lt;3</t>
  </si>
  <si>
    <t>&gt; 15</t>
  </si>
  <si>
    <t>En silencio</t>
  </si>
  <si>
    <t>Exterior con boa ventilación</t>
  </si>
  <si>
    <t>QUENCEMENTO</t>
  </si>
  <si>
    <t>Suárez Cal, Pedro</t>
  </si>
  <si>
    <t>&lt; 1,5</t>
  </si>
  <si>
    <t>SI</t>
  </si>
  <si>
    <t>&gt;3</t>
  </si>
  <si>
    <t>&lt; 15</t>
  </si>
  <si>
    <t>Falando</t>
  </si>
  <si>
    <t>Interior con boa ventilación</t>
  </si>
  <si>
    <t>B</t>
  </si>
  <si>
    <t>BURBULLA</t>
  </si>
  <si>
    <t>PARTE PRINCIPAL 1</t>
  </si>
  <si>
    <t>Martínez Orujo, Marta</t>
  </si>
  <si>
    <t>Berrando</t>
  </si>
  <si>
    <t>Interior con mala ventilación</t>
  </si>
  <si>
    <t>C</t>
  </si>
  <si>
    <t>PARTE PRINCIPAL 2</t>
  </si>
  <si>
    <t>Valencia Atenas, Susana</t>
  </si>
  <si>
    <t>D</t>
  </si>
  <si>
    <t>PARTE PRINCIPAL 3</t>
  </si>
  <si>
    <t>Banda Sur</t>
  </si>
  <si>
    <t>Reiríz López, Juana</t>
  </si>
  <si>
    <t>E</t>
  </si>
  <si>
    <t>Gómez Ruíz, Valeria</t>
  </si>
  <si>
    <t>F</t>
  </si>
  <si>
    <t>Centro do Campo</t>
  </si>
  <si>
    <t>Franco Martínez, Sara</t>
  </si>
  <si>
    <t>G</t>
  </si>
  <si>
    <t>Fondo do Tatami</t>
  </si>
  <si>
    <t>Tomás Galego, Fernando</t>
  </si>
  <si>
    <t>H</t>
  </si>
  <si>
    <t>VOLTA Á CALMA</t>
  </si>
  <si>
    <t>Debaixo da canasta</t>
  </si>
  <si>
    <t>Farré Lousa, Carlos</t>
  </si>
  <si>
    <t>I</t>
  </si>
  <si>
    <t>Míguez Rodríguez, Mateo</t>
  </si>
  <si>
    <t>J</t>
  </si>
  <si>
    <t>REUNIÓNS (VÍDEO, TÁCTICA, DISCUSIÓN, ..)</t>
  </si>
  <si>
    <t>…</t>
  </si>
  <si>
    <t>Fonsiño Nieto, Rquel</t>
  </si>
  <si>
    <t>Introducir información manualmente</t>
  </si>
  <si>
    <t>MOMENTO DA SESIÓN</t>
  </si>
  <si>
    <t>INSTALACIÓN</t>
  </si>
  <si>
    <t>SUPERFICIE M2</t>
  </si>
  <si>
    <t>Nº DXTISTAS GRUPO</t>
  </si>
  <si>
    <t>m2 x dxtista</t>
  </si>
  <si>
    <t>OCUPACIÓN (10m2 x dxtista)</t>
  </si>
  <si>
    <t>NIVEL DE VENTILACIÓN</t>
  </si>
  <si>
    <t>**INTENSIDADE VERBAL OU RESPIRATORIA</t>
  </si>
  <si>
    <t>* º DE EXPOSICIÓN CONTEXTO XERAL</t>
  </si>
  <si>
    <t>ACCIÓNS CORRECTORAS</t>
  </si>
  <si>
    <t>Recomendaciones Generales</t>
  </si>
  <si>
    <t>Acciones correctoras</t>
  </si>
  <si>
    <t>GRAO EXPOSICIÓN XERAL CONTEXTO</t>
  </si>
  <si>
    <t>*, Baixo; 2, Medio; 3, Maior</t>
  </si>
  <si>
    <t>DURACIÓN DA TAREFA</t>
  </si>
  <si>
    <t>Nº DXTISTAS x TAREFA</t>
  </si>
  <si>
    <t>ACUMULACIÓN DXTISTAS</t>
  </si>
  <si>
    <t>DISTANCIA</t>
  </si>
  <si>
    <t>SITUACIÓN "CARA A CARA"</t>
  </si>
  <si>
    <t>º EXPOSICION TAREFAS *</t>
  </si>
  <si>
    <t>º EXPOSICIÓN POR ACUMULACIÓN DE TEMPO NA TAREFA (&gt;15') *</t>
  </si>
  <si>
    <t>Zona tras portería</t>
  </si>
  <si>
    <t>Pav. I</t>
  </si>
  <si>
    <t>Total</t>
  </si>
  <si>
    <t>Elixir no despregable de cada cela</t>
  </si>
  <si>
    <t>OBSERVACIÓNS MOMENTO DA SESIÓN</t>
  </si>
  <si>
    <t>PARTE INTRODUTORIA / EXPLICACIÓNS</t>
  </si>
  <si>
    <t>QUECEMENTO</t>
  </si>
  <si>
    <t>Area de Quecemento</t>
  </si>
  <si>
    <t>1º cuarto do campo</t>
  </si>
  <si>
    <t>Rúas 2 e 3 da piscina</t>
  </si>
  <si>
    <t>Debaixo da canastra</t>
  </si>
  <si>
    <t>Elixir no depregable de cada cela</t>
  </si>
  <si>
    <t>DESCRICIÓN DOS EXERCICIOS, TAREFAS OU SITUACIÓNS</t>
  </si>
  <si>
    <t>Presentacion da sesión. Ao exterior, con máscarás e mantendo 2m de seguridade entre os participantes</t>
  </si>
  <si>
    <t>Quecemento individual, asígnanse espazos nun entorno distribuido, 10 minutos trote, mobilidade articular, estiramentos,...</t>
  </si>
  <si>
    <t>Multisaltos por rúas (unha sí unha no), e con distribución lonxitudinal, distancia entre atletas de 10m</t>
  </si>
  <si>
    <t>exercicios de alta intensidade</t>
  </si>
  <si>
    <t>Zona de portería</t>
  </si>
  <si>
    <t>MINUTOS DE TEMPO ACUMULADO INTERACCIÓN</t>
  </si>
  <si>
    <t>SEGUNDOS DE DURACION DA INTERACCIÓN</t>
  </si>
  <si>
    <t>OCASIONAL</t>
  </si>
  <si>
    <t>Aplicación inicial de Xel e comprobación de estado correcto das mascarillas, correcta distribución por grupos</t>
  </si>
  <si>
    <t>Trabajo superación con balón 1x1; Amagos y fintas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</si>
</sst>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\-yy&quot; &quot;h&quot;:&quot;mm&quot; &quot;AM/PM;@"/>
    <numFmt numFmtId="165" formatCode="[$-C0A]h&quot;:&quot;mm&quot;:&quot;ss&quot; &quot;AM/PM"/>
  </numFmts>
  <fonts count="18" x14ac:knownFonts="1"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C00000"/>
      <name val="Calibri"/>
      <family val="2"/>
    </font>
    <font>
      <b/>
      <sz val="12"/>
      <color rgb="FFE26B0A"/>
      <name val="Calibri"/>
      <family val="2"/>
    </font>
    <font>
      <b/>
      <sz val="12"/>
      <color rgb="FF00B050"/>
      <name val="Calibri"/>
      <family val="2"/>
    </font>
    <font>
      <sz val="12"/>
      <color rgb="FFFFFFFF"/>
      <name val="Calibri"/>
      <family val="2"/>
    </font>
    <font>
      <u/>
      <sz val="12"/>
      <color rgb="FF80008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Calibri (Cuerpo)"/>
    </font>
    <font>
      <sz val="10"/>
      <color rgb="FFFFFFFF"/>
      <name val="Calibri"/>
      <family val="2"/>
    </font>
    <font>
      <b/>
      <sz val="10"/>
      <color rgb="FFFFFFFF"/>
      <name val="Calibri"/>
      <family val="2"/>
    </font>
    <font>
      <b/>
      <sz val="12"/>
      <color rgb="FFFFFFFF"/>
      <name val="Calibri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0"/>
      <color rgb="FF0F243E"/>
      <name val="Verdana"/>
      <family val="2"/>
    </font>
    <font>
      <b/>
      <sz val="20"/>
      <color rgb="FF000000"/>
      <name val="Calibri"/>
      <family val="2"/>
    </font>
    <font>
      <sz val="10"/>
      <color rgb="FFFFFFFF"/>
      <name val="Calibri (Cuerpo)"/>
    </font>
    <font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16365C"/>
        <bgColor rgb="FF16365C"/>
      </patternFill>
    </fill>
    <fill>
      <patternFill patternType="solid">
        <fgColor rgb="FF31869B"/>
        <bgColor rgb="FF31869B"/>
      </patternFill>
    </fill>
    <fill>
      <patternFill patternType="solid">
        <fgColor rgb="FF215967"/>
        <bgColor rgb="FF215967"/>
      </patternFill>
    </fill>
    <fill>
      <patternFill patternType="solid">
        <fgColor rgb="FF79A9B6"/>
        <bgColor rgb="FF92CDDC"/>
      </patternFill>
    </fill>
    <fill>
      <patternFill patternType="solid">
        <fgColor rgb="FF111C1B"/>
        <bgColor rgb="FF92CDDC"/>
      </patternFill>
    </fill>
    <fill>
      <patternFill patternType="solid">
        <fgColor rgb="FF111C1B"/>
        <bgColor rgb="FFC0504D"/>
      </patternFill>
    </fill>
    <fill>
      <patternFill patternType="solid">
        <fgColor rgb="FF111C1B"/>
        <bgColor indexed="64"/>
      </patternFill>
    </fill>
  </fills>
  <borders count="4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2" borderId="0" applyNumberFormat="0" applyFont="0" applyBorder="0" applyAlignment="0" applyProtection="0"/>
    <xf numFmtId="0" fontId="1" fillId="3" borderId="0" applyNumberFormat="0" applyBorder="0" applyAlignment="0" applyProtection="0"/>
    <xf numFmtId="0" fontId="5" fillId="4" borderId="0" applyNumberFormat="0" applyBorder="0" applyAlignment="0" applyProtection="0"/>
    <xf numFmtId="0" fontId="1" fillId="3" borderId="0" applyNumberFormat="0" applyFont="0" applyBorder="0" applyAlignment="0" applyProtection="0"/>
    <xf numFmtId="0" fontId="5" fillId="5" borderId="0" applyNumberFormat="0" applyBorder="0" applyAlignment="0" applyProtection="0"/>
    <xf numFmtId="0" fontId="6" fillId="0" borderId="0" applyNumberFormat="0" applyFill="0" applyBorder="0" applyAlignment="0" applyProtection="0"/>
  </cellStyleXfs>
  <cellXfs count="61">
    <xf numFmtId="0" fontId="0" fillId="0" borderId="0" xfId="0"/>
    <xf numFmtId="164" fontId="7" fillId="0" borderId="0" xfId="0" applyNumberFormat="1" applyFont="1" applyProtection="1">
      <protection locked="0"/>
    </xf>
    <xf numFmtId="165" fontId="7" fillId="0" borderId="0" xfId="0" applyNumberFormat="1" applyFont="1"/>
    <xf numFmtId="165" fontId="0" fillId="0" borderId="0" xfId="0" applyNumberFormat="1"/>
    <xf numFmtId="164" fontId="0" fillId="0" borderId="0" xfId="0" applyNumberFormat="1" applyProtection="1">
      <protection locked="0"/>
    </xf>
    <xf numFmtId="0" fontId="0" fillId="6" borderId="0" xfId="0" applyFill="1"/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Font="1"/>
    <xf numFmtId="0" fontId="5" fillId="0" borderId="0" xfId="0" applyFont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wrapText="1"/>
    </xf>
    <xf numFmtId="0" fontId="12" fillId="0" borderId="0" xfId="0" applyFont="1" applyAlignment="1" applyProtection="1">
      <alignment vertical="top" wrapText="1"/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13" fillId="0" borderId="0" xfId="0" applyFont="1" applyAlignment="1">
      <alignment vertical="top" wrapText="1"/>
    </xf>
    <xf numFmtId="0" fontId="0" fillId="0" borderId="0" xfId="0" applyAlignment="1">
      <alignment horizontal="left" wrapText="1"/>
    </xf>
    <xf numFmtId="0" fontId="12" fillId="0" borderId="0" xfId="0" applyFont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/>
    </xf>
    <xf numFmtId="1" fontId="0" fillId="0" borderId="0" xfId="0" applyNumberFormat="1" applyAlignment="1">
      <alignment horizontal="center" vertical="center"/>
    </xf>
    <xf numFmtId="0" fontId="15" fillId="0" borderId="0" xfId="0" applyFont="1" applyAlignment="1">
      <alignment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wrapText="1"/>
    </xf>
    <xf numFmtId="1" fontId="13" fillId="0" borderId="0" xfId="0" applyNumberFormat="1" applyFont="1" applyAlignment="1">
      <alignment horizontal="center" vertical="top"/>
    </xf>
    <xf numFmtId="0" fontId="9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 applyProtection="1">
      <alignment vertical="top" wrapText="1"/>
      <protection locked="0"/>
    </xf>
    <xf numFmtId="0" fontId="13" fillId="0" borderId="1" xfId="0" applyFont="1" applyBorder="1" applyAlignment="1" applyProtection="1">
      <alignment vertical="top" wrapText="1"/>
      <protection locked="0"/>
    </xf>
    <xf numFmtId="0" fontId="14" fillId="0" borderId="1" xfId="0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 applyProtection="1">
      <alignment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1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9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17" fillId="0" borderId="0" xfId="0" applyFont="1"/>
    <xf numFmtId="0" fontId="9" fillId="8" borderId="1" xfId="0" applyFont="1" applyFill="1" applyBorder="1" applyAlignment="1">
      <alignment horizontal="center" vertical="center" wrapText="1"/>
    </xf>
    <xf numFmtId="0" fontId="0" fillId="0" borderId="0" xfId="0"/>
    <xf numFmtId="0" fontId="10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0">
    <cellStyle name="cf1" xfId="1" xr:uid="{00000000-0005-0000-0000-000000000000}"/>
    <cellStyle name="cf2" xfId="2" xr:uid="{00000000-0005-0000-0000-000001000000}"/>
    <cellStyle name="cf3" xfId="3" xr:uid="{00000000-0005-0000-0000-000002000000}"/>
    <cellStyle name="cf4" xfId="4" xr:uid="{00000000-0005-0000-0000-000003000000}"/>
    <cellStyle name="cf5" xfId="5" xr:uid="{00000000-0005-0000-0000-000004000000}"/>
    <cellStyle name="cf6" xfId="6" xr:uid="{00000000-0005-0000-0000-000005000000}"/>
    <cellStyle name="cf7" xfId="7" xr:uid="{00000000-0005-0000-0000-000006000000}"/>
    <cellStyle name="cf8" xfId="8" xr:uid="{00000000-0005-0000-0000-000007000000}"/>
    <cellStyle name="Hipervínculo visitado" xfId="9" xr:uid="{00000000-0005-0000-0000-000008000000}"/>
    <cellStyle name="Normal" xfId="0" builtinId="0" customBuiltin="1"/>
  </cellStyles>
  <dxfs count="38">
    <dxf>
      <border diagonalUp="0" diagonalDown="0">
        <left style="thin">
          <color theme="0" tint="-0.14999847407452621"/>
        </left>
        <right/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/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/>
        <bottom/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/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/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/>
        <bottom/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rgb="FFFFFFFF"/>
        <family val="2"/>
      </font>
      <fill>
        <patternFill patternType="solid">
          <fgColor rgb="FFC00000"/>
          <bgColor rgb="FFC00000"/>
        </patternFill>
      </fill>
    </dxf>
    <dxf>
      <font>
        <color rgb="FFFFFFFF"/>
        <family val="2"/>
      </font>
      <fill>
        <patternFill patternType="solid">
          <fgColor rgb="FFC00000"/>
          <bgColor rgb="FFC00000"/>
        </patternFill>
      </fill>
    </dxf>
    <dxf>
      <font>
        <color rgb="FFFFFFFF"/>
        <family val="2"/>
      </font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0000"/>
        <family val="2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FFFFFF"/>
        <family val="2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rgb="FF00B050"/>
        <family val="2"/>
      </font>
    </dxf>
    <dxf>
      <font>
        <b/>
        <color rgb="FFE26B0A"/>
        <family val="2"/>
      </font>
    </dxf>
    <dxf>
      <font>
        <b/>
        <color rgb="FFC00000"/>
        <family val="2"/>
      </font>
    </dxf>
  </dxfs>
  <tableStyles count="0" defaultTableStyle="TableStyleMedium2" defaultPivotStyle="PivotStyleLight16"/>
  <colors>
    <mruColors>
      <color rgb="FF111C1B"/>
      <color rgb="FF213432"/>
      <color rgb="FF06002C"/>
      <color rgb="FF79A9B6"/>
      <color rgb="FF578B94"/>
      <color rgb="FF941100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76197</xdr:colOff>
      <xdr:row>1</xdr:row>
      <xdr:rowOff>3289</xdr:rowOff>
    </xdr:from>
    <xdr:ext cx="13890357" cy="2489956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ED36DAC6-1D79-7A4D-9FED-7D821459BC6C}"/>
            </a:ext>
          </a:extLst>
        </xdr:cNvPr>
        <xdr:cNvSpPr txBox="1"/>
      </xdr:nvSpPr>
      <xdr:spPr>
        <a:xfrm>
          <a:off x="901697" y="1920989"/>
          <a:ext cx="13890357" cy="2489956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PREMISAS DE PARTIDA PARA A APLICACIÓN DA "FISICOVID-DXTGALEGO/ADESTRAR":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1.  FORMA PARTE DA METODOLOXÍA FISICOVID-DXTGGALEGO, COMO CONTINUACIÓN DA IDENTIFICACIÓN DE SITUACIÓNS DE CONTAXIO DURANTE 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MOMENTO DE ADESTRAMENTO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ENTRE DEPORTISTAS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ATENDENDO AS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VÍAS DE CONTAXIO CONTACTO E AÉREA. 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A FERRAMENTA "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FISICOVID-DXTGGALEGO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/ADESTRAR" É UNHA AXUDA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PARA ESTIMAR A APROXIMACIÓN AO GRAO DE EXPOSICIÓN AO CONTAXIO. ESTA FERRAMENTA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COMPLEMENTA O CUMPRIMENTO OBRIGADO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DO PROTOCOLO FISICOVID-DXTGalego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2. PARA UNHA MAIOR EFICACIA CONSIDÉRANSE A TÓDOLAS/OS DEPORTISTAS BAIXO A PERSPECTIVA DE SER </a:t>
          </a:r>
          <a:r>
            <a:rPr lang="es-ES" sz="1100" b="1" i="0" u="none" strike="noStrike" kern="0" cap="none" spc="0" baseline="0">
              <a:solidFill>
                <a:schemeClr val="accent2">
                  <a:lumMod val="75000"/>
                </a:schemeClr>
              </a:solidFill>
              <a:uFillTx/>
              <a:latin typeface="Calibri"/>
            </a:rPr>
            <a:t>ASINTOMÁTICAS/ O PRESINTOMÁTICAS/COS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3.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PÁRTESE DO USO OBRIGATORIO E AXEITADO DAS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MÁSCARAS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CONFORME AS SÚA HOMOLOGACIÓN, INSTRUCIÓNS DE USO E AS PAUTAS SANITARIAS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4. OS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OBXETIVOS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SON: ESTIMAR 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GRAO DE EXPOSICIÓN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DOS DEPORTISTAS AO CONTAXO CON RESPECTO AO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CONTEXTO DEPORTIVO XERAL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ÁS DIFERENTES SESIÓNS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DE ADESTRAMENTO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5.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TRATÁRASE NA MEDIDA DO POSIBLE DE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MODIFICAR ALGUNA DAS VARIABLES DA CONFIGURACIÓN DO CONTEXTO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E DO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DESEÑO DAS SESIÓNS DE ADESTRAMENTO,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PARA QUE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O GRAO RESULTANTE DE EXPOSICIÓN AO CONTAXIO SEXA O MENOR POSIBLE, E CANDO SEXA MEDIO OU ALTO PRESTAR A MÁXIMA VIXILANCIA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978630" cy="1015998"/>
    <xdr:pic>
      <xdr:nvPicPr>
        <xdr:cNvPr id="2" name="Imagen 3">
          <a:extLst>
            <a:ext uri="{FF2B5EF4-FFF2-40B4-BE49-F238E27FC236}">
              <a16:creationId xmlns:a16="http://schemas.microsoft.com/office/drawing/2014/main" id="{2EDC2B05-8490-0340-AD32-6E3E3356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2978630" cy="1015998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3</xdr:col>
      <xdr:colOff>787398</xdr:colOff>
      <xdr:row>0</xdr:row>
      <xdr:rowOff>127001</xdr:rowOff>
    </xdr:from>
    <xdr:ext cx="1968502" cy="900940"/>
    <xdr:pic>
      <xdr:nvPicPr>
        <xdr:cNvPr id="4" name="Imagen 4">
          <a:extLst>
            <a:ext uri="{FF2B5EF4-FFF2-40B4-BE49-F238E27FC236}">
              <a16:creationId xmlns:a16="http://schemas.microsoft.com/office/drawing/2014/main" id="{3297219C-2FAD-DF42-97A1-F51AE89A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1598" y="127001"/>
          <a:ext cx="1968502" cy="900940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6</xdr:col>
      <xdr:colOff>511762</xdr:colOff>
      <xdr:row>0</xdr:row>
      <xdr:rowOff>687683</xdr:rowOff>
    </xdr:from>
    <xdr:ext cx="1832302" cy="252667"/>
    <xdr:pic>
      <xdr:nvPicPr>
        <xdr:cNvPr id="5" name="Imagen 5">
          <a:extLst>
            <a:ext uri="{FF2B5EF4-FFF2-40B4-BE49-F238E27FC236}">
              <a16:creationId xmlns:a16="http://schemas.microsoft.com/office/drawing/2014/main" id="{0056244A-C635-4F46-835F-26CEDA01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84362" y="687683"/>
          <a:ext cx="1832302" cy="252667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7</xdr:col>
      <xdr:colOff>1931340</xdr:colOff>
      <xdr:row>0</xdr:row>
      <xdr:rowOff>484632</xdr:rowOff>
    </xdr:from>
    <xdr:ext cx="979935" cy="558798"/>
    <xdr:pic>
      <xdr:nvPicPr>
        <xdr:cNvPr id="6" name="Imagen 6">
          <a:extLst>
            <a:ext uri="{FF2B5EF4-FFF2-40B4-BE49-F238E27FC236}">
              <a16:creationId xmlns:a16="http://schemas.microsoft.com/office/drawing/2014/main" id="{415C6332-090C-7043-B1ED-41383C55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64340" y="484632"/>
          <a:ext cx="979935" cy="558798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7</xdr:col>
      <xdr:colOff>3310777</xdr:colOff>
      <xdr:row>0</xdr:row>
      <xdr:rowOff>549929</xdr:rowOff>
    </xdr:from>
    <xdr:ext cx="1432901" cy="502289"/>
    <xdr:pic>
      <xdr:nvPicPr>
        <xdr:cNvPr id="7" name="Imagen 7">
          <a:extLst>
            <a:ext uri="{FF2B5EF4-FFF2-40B4-BE49-F238E27FC236}">
              <a16:creationId xmlns:a16="http://schemas.microsoft.com/office/drawing/2014/main" id="{2721DC3C-905A-3440-9BFC-FD9B40A9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43777" y="549929"/>
          <a:ext cx="1432901" cy="502289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1</xdr:col>
      <xdr:colOff>88897</xdr:colOff>
      <xdr:row>0</xdr:row>
      <xdr:rowOff>1104896</xdr:rowOff>
    </xdr:from>
    <xdr:ext cx="13870762" cy="647704"/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73B7CDAF-5256-C349-9E56-1FEB1D01F11A}"/>
            </a:ext>
          </a:extLst>
        </xdr:cNvPr>
        <xdr:cNvSpPr txBox="1"/>
      </xdr:nvSpPr>
      <xdr:spPr>
        <a:xfrm>
          <a:off x="914397" y="1104896"/>
          <a:ext cx="13870762" cy="647704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1" i="0" u="none" strike="noStrike" kern="0" cap="none" spc="0" baseline="0">
              <a:solidFill>
                <a:schemeClr val="accent5">
                  <a:lumMod val="50000"/>
                </a:schemeClr>
              </a:solidFill>
              <a:uFillTx/>
              <a:latin typeface="Calibri"/>
            </a:rPr>
            <a:t>FISICOVID-DXTGALEGO/ADESTRAR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63496</xdr:colOff>
      <xdr:row>2</xdr:row>
      <xdr:rowOff>50798</xdr:rowOff>
    </xdr:from>
    <xdr:ext cx="13903058" cy="2066589"/>
    <xdr:sp macro="" textlink="">
      <xdr:nvSpPr>
        <xdr:cNvPr id="9" name="CuadroTexto 9">
          <a:extLst>
            <a:ext uri="{FF2B5EF4-FFF2-40B4-BE49-F238E27FC236}">
              <a16:creationId xmlns:a16="http://schemas.microsoft.com/office/drawing/2014/main" id="{FB6DCB7E-4BD3-C449-B4A8-0E16DFEE7E05}"/>
            </a:ext>
          </a:extLst>
        </xdr:cNvPr>
        <xdr:cNvSpPr txBox="1"/>
      </xdr:nvSpPr>
      <xdr:spPr>
        <a:xfrm>
          <a:off x="888996" y="4610098"/>
          <a:ext cx="13903058" cy="2066589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INSTRUCIÓNS BÁSICAS DO USO DO INSTRUMENTO "FISICOVID-DXTGALEGO/ADESTRAR"</a:t>
          </a:r>
          <a:endParaRPr lang="es-ES" sz="105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 </a:t>
          </a:r>
          <a:endParaRPr lang="es-ES" sz="105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 - Manualmente o/a técnico/a introduce: data e hora en que pensa comezar e rematar a sesión de adestramento (o tempo de duración aparecerá automaticamente).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- Manualmente o/a técnico/a introduce: o nome das partes da sesión, podendo enumerar cantas considere de forma diferente. Posteriormente, estes nomes estarán dispoñibles seleccionando o menú despregable para avaliar a posteriori, o grao de exposición ao risco de contaxio, primeiro desde o contexto ou o contorno da sesión e despois das tarefas principais de cada parte da sesión predeterminadas.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-Manualmente o/a técnico/a introduce manualmente: o nome das instalacións ou porcións das mesmas, que se utilizarán durante esa sesión. Posteriormente, estes nomes estarán á súa disposición seleccionando o menú despregable para avaliar o grao de exposición a posteriori, primeiro dende o contexto ou o contorno da sesión e despois das tarefas principais de cada parte da sesión predeterminada.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- Manualmente o/a técnico/a tamén pode ingresar opcionalmente: os/as participantes na sesión (podendo distribuílos/as por subgrupos, segundo as características: </a:t>
          </a:r>
          <a:r>
            <a:rPr lang="es-ES" sz="1100" b="1" i="1" u="none" strike="noStrike" kern="0" cap="none" spc="0" baseline="0">
              <a:solidFill>
                <a:schemeClr val="accent6"/>
              </a:solidFill>
              <a:uFillTx/>
              <a:latin typeface="Calibri"/>
            </a:rPr>
            <a:t>convivencia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1" u="none" strike="noStrike" kern="0" cap="none" spc="0" baseline="0">
              <a:solidFill>
                <a:schemeClr val="accent2"/>
              </a:solidFill>
              <a:uFillTx/>
              <a:latin typeface="Calibri"/>
            </a:rPr>
            <a:t>grupo-burbulla 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ou</a:t>
          </a:r>
          <a:r>
            <a:rPr lang="es-ES" sz="1100" b="1" i="1" u="none" strike="noStrike" kern="0" cap="none" spc="0" baseline="0">
              <a:solidFill>
                <a:srgbClr val="FF0000"/>
              </a:solidFill>
              <a:uFillTx/>
              <a:latin typeface="Calibri"/>
            </a:rPr>
            <a:t> ocasional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).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05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05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141110</xdr:colOff>
      <xdr:row>1</xdr:row>
      <xdr:rowOff>105833</xdr:rowOff>
    </xdr:from>
    <xdr:to>
      <xdr:col>9</xdr:col>
      <xdr:colOff>452260</xdr:colOff>
      <xdr:row>16</xdr:row>
      <xdr:rowOff>93603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37E081-5275-7647-B997-0B0E57F2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10" y="308680"/>
          <a:ext cx="7772400" cy="3030479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141110</xdr:colOff>
      <xdr:row>19</xdr:row>
      <xdr:rowOff>26458</xdr:rowOff>
    </xdr:from>
    <xdr:to>
      <xdr:col>9</xdr:col>
      <xdr:colOff>452260</xdr:colOff>
      <xdr:row>36</xdr:row>
      <xdr:rowOff>113481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193FF63-8D6F-744B-AE03-BFD8A2925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110" y="3880555"/>
          <a:ext cx="7772400" cy="3535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415559</xdr:colOff>
      <xdr:row>27</xdr:row>
      <xdr:rowOff>28554</xdr:rowOff>
    </xdr:from>
    <xdr:ext cx="16868201" cy="1565571"/>
    <xdr:sp macro="" textlink="">
      <xdr:nvSpPr>
        <xdr:cNvPr id="10" name="Rectángulo 4">
          <a:extLst>
            <a:ext uri="{FF2B5EF4-FFF2-40B4-BE49-F238E27FC236}">
              <a16:creationId xmlns:a16="http://schemas.microsoft.com/office/drawing/2014/main" id="{47C39643-34FA-E040-874D-61D4AD856CDB}"/>
            </a:ext>
          </a:extLst>
        </xdr:cNvPr>
        <xdr:cNvSpPr/>
      </xdr:nvSpPr>
      <xdr:spPr>
        <a:xfrm>
          <a:off x="936259" y="11814154"/>
          <a:ext cx="16868201" cy="1565571"/>
        </a:xfrm>
        <a:prstGeom prst="rect">
          <a:avLst/>
        </a:prstGeom>
        <a:noFill/>
        <a:ln cap="flat">
          <a:noFill/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2º PASO. ESTIMACIÓN DO GRAO DE EXPOSICIÓN AO CONTAXIO DA COVID-19 </a:t>
          </a: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ATENDENDO AO </a:t>
          </a:r>
          <a:r>
            <a:rPr lang="es-ES" sz="3200" b="1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DESENVOLVEMENTO DA SESIÓN</a:t>
          </a: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: </a:t>
          </a:r>
          <a:r>
            <a:rPr lang="es-ES" sz="3200" b="0" i="0" u="none" strike="noStrike" kern="0" cap="none" spc="0" baseline="0">
              <a:solidFill>
                <a:srgbClr val="1F497D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Tarefas-Duración-Acumulación-Distancia-Situación Cara a Cara</a:t>
          </a:r>
        </a:p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3200" b="0" i="0" u="none" strike="noStrike" kern="0" cap="none" spc="0" baseline="0">
            <a:solidFill>
              <a:srgbClr val="000000"/>
            </a:solidFill>
            <a:effectLst>
              <a:outerShdw dist="19048" dir="2700000">
                <a:srgbClr val="000000"/>
              </a:outerShdw>
            </a:effectLst>
            <a:uFillTx/>
            <a:latin typeface="Calibri"/>
          </a:endParaRPr>
        </a:p>
      </xdr:txBody>
    </xdr:sp>
    <xdr:clientData/>
  </xdr:oneCellAnchor>
  <xdr:oneCellAnchor>
    <xdr:from>
      <xdr:col>1</xdr:col>
      <xdr:colOff>354421</xdr:colOff>
      <xdr:row>8</xdr:row>
      <xdr:rowOff>582436</xdr:rowOff>
    </xdr:from>
    <xdr:ext cx="17184282" cy="1104896"/>
    <xdr:sp macro="" textlink="">
      <xdr:nvSpPr>
        <xdr:cNvPr id="8" name="Rectángulo 5">
          <a:extLst>
            <a:ext uri="{FF2B5EF4-FFF2-40B4-BE49-F238E27FC236}">
              <a16:creationId xmlns:a16="http://schemas.microsoft.com/office/drawing/2014/main" id="{36005DDF-C90D-CB44-B1C0-FD998C93FA67}"/>
            </a:ext>
          </a:extLst>
        </xdr:cNvPr>
        <xdr:cNvSpPr/>
      </xdr:nvSpPr>
      <xdr:spPr>
        <a:xfrm>
          <a:off x="875121" y="4100336"/>
          <a:ext cx="17184282" cy="1104896"/>
        </a:xfrm>
        <a:prstGeom prst="rect">
          <a:avLst/>
        </a:prstGeom>
        <a:noFill/>
        <a:ln cap="flat">
          <a:noFill/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1º PASO: ESTIMACIÓN DO GRAO DE EXPOSICIÓN AO CONTAXIO DA COVID-19 </a:t>
          </a: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ATENDENDO AO </a:t>
          </a:r>
          <a:r>
            <a:rPr lang="es-ES" sz="3200" b="1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CONTEXTO</a:t>
          </a: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: </a:t>
          </a:r>
          <a:r>
            <a:rPr lang="es-ES" sz="3200" b="0" i="0" u="none" strike="noStrike" kern="0" cap="none" spc="0" baseline="0">
              <a:solidFill>
                <a:srgbClr val="1F497D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Espazo-Grupo-Tempo de Interación-Comportamento</a:t>
          </a: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3200" b="0" i="0" u="none" strike="noStrike" kern="0" cap="none" spc="0" baseline="0">
            <a:solidFill>
              <a:srgbClr val="000000"/>
            </a:solidFill>
            <a:effectLst>
              <a:outerShdw dist="19048" dir="2700000">
                <a:srgbClr val="000000"/>
              </a:outerShdw>
            </a:effectLst>
            <a:uFillTx/>
            <a:latin typeface="Calibri"/>
          </a:endParaRPr>
        </a:p>
      </xdr:txBody>
    </xdr:sp>
    <xdr:clientData/>
  </xdr:oneCellAnchor>
  <xdr:oneCellAnchor>
    <xdr:from>
      <xdr:col>1</xdr:col>
      <xdr:colOff>413473</xdr:colOff>
      <xdr:row>0</xdr:row>
      <xdr:rowOff>175729</xdr:rowOff>
    </xdr:from>
    <xdr:ext cx="2987436" cy="1015998"/>
    <xdr:pic>
      <xdr:nvPicPr>
        <xdr:cNvPr id="2" name="Imagen 8">
          <a:extLst>
            <a:ext uri="{FF2B5EF4-FFF2-40B4-BE49-F238E27FC236}">
              <a16:creationId xmlns:a16="http://schemas.microsoft.com/office/drawing/2014/main" id="{367E8793-D135-9445-A530-995D1990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73" y="175729"/>
          <a:ext cx="2987436" cy="1015998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3</xdr:col>
      <xdr:colOff>1823779</xdr:colOff>
      <xdr:row>0</xdr:row>
      <xdr:rowOff>281470</xdr:rowOff>
    </xdr:from>
    <xdr:ext cx="1968502" cy="900940"/>
    <xdr:pic>
      <xdr:nvPicPr>
        <xdr:cNvPr id="3" name="Imagen 9">
          <a:extLst>
            <a:ext uri="{FF2B5EF4-FFF2-40B4-BE49-F238E27FC236}">
              <a16:creationId xmlns:a16="http://schemas.microsoft.com/office/drawing/2014/main" id="{D5B4749F-1432-9E46-A0A7-60FA5DCB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2879" y="281470"/>
          <a:ext cx="1968502" cy="900940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6</xdr:col>
      <xdr:colOff>673098</xdr:colOff>
      <xdr:row>0</xdr:row>
      <xdr:rowOff>1143000</xdr:rowOff>
    </xdr:from>
    <xdr:ext cx="1828800" cy="256763"/>
    <xdr:pic>
      <xdr:nvPicPr>
        <xdr:cNvPr id="4" name="Imagen 11">
          <a:extLst>
            <a:ext uri="{FF2B5EF4-FFF2-40B4-BE49-F238E27FC236}">
              <a16:creationId xmlns:a16="http://schemas.microsoft.com/office/drawing/2014/main" id="{76FAD6FB-6047-0B43-A33F-62CD266F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0798" y="1143000"/>
          <a:ext cx="1828800" cy="256763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9</xdr:col>
      <xdr:colOff>139702</xdr:colOff>
      <xdr:row>0</xdr:row>
      <xdr:rowOff>838193</xdr:rowOff>
    </xdr:from>
    <xdr:ext cx="977905" cy="562895"/>
    <xdr:pic>
      <xdr:nvPicPr>
        <xdr:cNvPr id="5" name="Imagen 13">
          <a:extLst>
            <a:ext uri="{FF2B5EF4-FFF2-40B4-BE49-F238E27FC236}">
              <a16:creationId xmlns:a16="http://schemas.microsoft.com/office/drawing/2014/main" id="{40103132-2657-C54E-ACC8-FA099B55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9702" y="838193"/>
          <a:ext cx="977905" cy="562895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10</xdr:col>
      <xdr:colOff>571500</xdr:colOff>
      <xdr:row>0</xdr:row>
      <xdr:rowOff>894712</xdr:rowOff>
    </xdr:from>
    <xdr:ext cx="1433331" cy="506385"/>
    <xdr:pic>
      <xdr:nvPicPr>
        <xdr:cNvPr id="6" name="Imagen 14">
          <a:extLst>
            <a:ext uri="{FF2B5EF4-FFF2-40B4-BE49-F238E27FC236}">
              <a16:creationId xmlns:a16="http://schemas.microsoft.com/office/drawing/2014/main" id="{47F33205-57D9-2B4A-85FD-4950B6A4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31800" y="894712"/>
          <a:ext cx="1433331" cy="506385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1</xdr:col>
      <xdr:colOff>457794</xdr:colOff>
      <xdr:row>43</xdr:row>
      <xdr:rowOff>14767</xdr:rowOff>
    </xdr:from>
    <xdr:ext cx="12420006" cy="480533"/>
    <xdr:sp macro="" textlink="">
      <xdr:nvSpPr>
        <xdr:cNvPr id="13" name="CuadroTexto 15">
          <a:extLst>
            <a:ext uri="{FF2B5EF4-FFF2-40B4-BE49-F238E27FC236}">
              <a16:creationId xmlns:a16="http://schemas.microsoft.com/office/drawing/2014/main" id="{CC4E3251-8C87-A741-85CB-F533E5F12F9B}"/>
            </a:ext>
          </a:extLst>
        </xdr:cNvPr>
        <xdr:cNvSpPr txBox="1"/>
      </xdr:nvSpPr>
      <xdr:spPr>
        <a:xfrm>
          <a:off x="978494" y="20868167"/>
          <a:ext cx="12420006" cy="480533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Adaptado por R. Martín Acero, J. F. Gómez-Varela y D. Río de: Jones, B.,  Phillips, G., Kemp, S.P.T.,  Griffin, S.A., Readhead, C., Pearce, N., Stokes, K.A. (2020) A team sport risk exposure framework to support the return to sport. 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BMJ.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Dsiponible en: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0" i="0" u="sng" strike="noStrike" kern="0" cap="none" spc="0" baseline="0">
              <a:solidFill>
                <a:srgbClr val="000000"/>
              </a:solidFill>
              <a:uFillTx/>
              <a:latin typeface="Calibri"/>
            </a:rPr>
            <a:t>https://blogs.bmj.com/bjsm/2020/07/01/a-team-sport-risk-exposure-framework-to-support-the-return-to-sport/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</a:p>
      </xdr:txBody>
    </xdr:sp>
    <xdr:clientData/>
  </xdr:oneCellAnchor>
  <xdr:oneCellAnchor>
    <xdr:from>
      <xdr:col>2</xdr:col>
      <xdr:colOff>14767</xdr:colOff>
      <xdr:row>1</xdr:row>
      <xdr:rowOff>191978</xdr:rowOff>
    </xdr:from>
    <xdr:ext cx="17343772" cy="2342756"/>
    <xdr:sp macro="" textlink="">
      <xdr:nvSpPr>
        <xdr:cNvPr id="7" name="CuadroTexto 16">
          <a:extLst>
            <a:ext uri="{FF2B5EF4-FFF2-40B4-BE49-F238E27FC236}">
              <a16:creationId xmlns:a16="http://schemas.microsoft.com/office/drawing/2014/main" id="{086280CF-9F82-8D4A-80EE-3B447ADAF921}"/>
            </a:ext>
          </a:extLst>
        </xdr:cNvPr>
        <xdr:cNvSpPr txBox="1"/>
      </xdr:nvSpPr>
      <xdr:spPr>
        <a:xfrm>
          <a:off x="1005367" y="1588978"/>
          <a:ext cx="17343772" cy="2342756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PREMISAS DE PARTIDA PARA A APLICACIÓN DA "FISICOVID-DXTGALEGO/ADESTRAR":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1.  FORMA PARTE DA METODOLOXÍA FISICOVID-DXTGGALEGO, COMO CONTINUACIÓN DA IDENTIFICACIÓN DE SITUACIÓNS DE CONTAXIO DURANTE 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MOMENTO DE ADESTRAMENTO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ENTRE DEPORTISTAS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ATENDENDO AS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VÍAS DE CONTAXIO CONTACTO E AÉREA. 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 FERRAMENTA "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FISICOVID-DXTGGALEGO/ADESTRAR" É UNHA AXUDA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PARA ESTIMAR A APROXIMACIÓN AO GRAO DE EXPOSICIÓN AO CONTAXIO. ESTA FERRAMENTA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COMPLEMENTA O CUMPRIMENTO OBRIGADO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DO PROTOCOLO FISICOVID-DXTGalego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2. PARA UNHA MAIOR EFICACIA CONSIDÉRANSE A TÓDOLAS/OS DEPORTISTAS BAIXO A PERSPECTIVA DE SER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ASINTOMÁTICAS/ O PRESINTOMÁTICAS/COS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3.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PÁRTESE DO USO OBRIGATORIO E AXEITADO DAS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MÁSCARAS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CONFORME AS SÚA HOMOLOGACIÓN, INSTRUCIÓNS DE USO E AS PAUTAS SANITARIAS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4. OS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OBXETIVOS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SON: ESTIMAR 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GRAO DE EXPOSICIÓN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DOS DEPORTISTAS AO CONTAXO CON RESPECTO AO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CONTEXTO DEPORTIVO XERAL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ÁS DIFERENTES SESIÓNS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DE ADESTRAMENTO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5.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TRATÁRASE NA MEDIDA DO POSIBLE DE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MODIFICAR ALGUNA DAS VARIABLES DA CONFIGURACIÓN DO CONTEXTO ,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PARA QUE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 GRAO RESULTANTE DE EXPOSICIÓN AO CONTAXIO SEXA O MENOR POSIBLE, E CANDO SEXA RISCO MEDIO OU RISCO ALTO PRESTAR A MÁXIMA VIXILANCIA</a:t>
          </a:r>
        </a:p>
      </xdr:txBody>
    </xdr:sp>
    <xdr:clientData/>
  </xdr:oneCellAnchor>
  <xdr:oneCellAnchor>
    <xdr:from>
      <xdr:col>1</xdr:col>
      <xdr:colOff>466359</xdr:colOff>
      <xdr:row>27</xdr:row>
      <xdr:rowOff>1850356</xdr:rowOff>
    </xdr:from>
    <xdr:ext cx="17415241" cy="2316714"/>
    <xdr:sp macro="" textlink="">
      <xdr:nvSpPr>
        <xdr:cNvPr id="12" name="CuadroTexto 17">
          <a:extLst>
            <a:ext uri="{FF2B5EF4-FFF2-40B4-BE49-F238E27FC236}">
              <a16:creationId xmlns:a16="http://schemas.microsoft.com/office/drawing/2014/main" id="{9027D81F-498B-CA4A-8B36-01701225BEDF}"/>
            </a:ext>
          </a:extLst>
        </xdr:cNvPr>
        <xdr:cNvSpPr txBox="1"/>
      </xdr:nvSpPr>
      <xdr:spPr>
        <a:xfrm>
          <a:off x="987059" y="13267656"/>
          <a:ext cx="17415241" cy="2316714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PREMISAS DE PARTIDA PARA A APLICACIÓN DA "FISICOVID-DXTGALEGO/ADESTRAR":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1.  FORMA PARTE DA METODOLOXÍA FISICOVID-DXTGGALEGO, COMO CONTINUACIÓN DA IDENTIFICACIÓN DE SITUACIÓNS DE CONTAXIO DURANTE 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MOMENTO DE ADESTRAMENTO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ENTRE DEPORTISTAS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ATENDENDO AS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VÍAS DE CONTAXIO CONTACTO E AÉREA. 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 FERRAMENTA "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FISICOVID-DXTGGALEGO/ADESTRAR" É UNHA AXUDA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PARA ESTIMAR A APROXIMACIÓN AO GRAO DE EXPOSICIÓN AO CONTAXIO. ESTA FERRAMENTA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COMPLEMENTA O CUMPRIMENTO OBRIGADO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DO PROTOCOLO FISICOVID-DXTGALEGO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2. PARA UNHA MAIOR EFICACIA CONSIDÉRANSE A TÓDOLAS/OS DEPORTISTAS BAIXO A PERSPECTIVA DE SER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ASINTOMÁTICAS/ O PRESINTOMÁTICAS/COS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3.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PÁRTESE DO USO OBRIGATORIO E AXEITADO DAS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MÁSCARAS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CONFORME AS SÚA HOMOLOGACIÓN, INSTRUCIÓNS DE USO E AS PAUTAS SANITARIAS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4. OS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OBXETIVOS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SON: ESTIMAR 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GRAO DE EXPOSICIÓN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DOS DEPORTISTAS AO CONTAXO CON RESPECTO AO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CONTEXTO DEPORTIVO XERAL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ÁS DIFERENTES SESIÓNS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DE ADESTRAMENTO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5.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TRATÁRASE NA MEDIDA DO POSIBLE DE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MODIFICAR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ALGUNA VARIABLES DA CONFIGURACIÓN DO DESEÑOS DAS TAREFAS DE ADESTRAMENTO,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PARA QUE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 GRAO RESULTANTE DE EXPOSICIÓN AO CONTAXIO SEXA O MENOR POSIBLE, E CANDO SEXA RISCO MEDIO OU RISCO ALTO PRESTAR A MÁXIMA VIXILANCIA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11</xdr:col>
      <xdr:colOff>1033720</xdr:colOff>
      <xdr:row>26</xdr:row>
      <xdr:rowOff>118140</xdr:rowOff>
    </xdr:from>
    <xdr:ext cx="3770720" cy="1018952"/>
    <xdr:sp macro="" textlink="">
      <xdr:nvSpPr>
        <xdr:cNvPr id="11" name="CuadroTexto 18">
          <a:extLst>
            <a:ext uri="{FF2B5EF4-FFF2-40B4-BE49-F238E27FC236}">
              <a16:creationId xmlns:a16="http://schemas.microsoft.com/office/drawing/2014/main" id="{48D2C9C0-475F-8646-A27C-C5D4A70E0C35}"/>
            </a:ext>
          </a:extLst>
        </xdr:cNvPr>
        <xdr:cNvSpPr txBox="1"/>
      </xdr:nvSpPr>
      <xdr:spPr>
        <a:xfrm>
          <a:off x="14622720" y="10011440"/>
          <a:ext cx="3770720" cy="1018952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**  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En silencio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: Non se fala, respírase con pouca axitación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    Falando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: Fálase, aumenta a frecuencia de respiración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     Berrando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: Fálase moi forte, bérrase, exhálase con forza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*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0" i="0" u="none" strike="noStrike" kern="0" cap="none" spc="0" baseline="0">
              <a:solidFill>
                <a:srgbClr val="00B050"/>
              </a:solidFill>
              <a:uFillTx/>
              <a:latin typeface="Calibri"/>
            </a:rPr>
            <a:t>Baixo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;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,2, </a:t>
          </a:r>
          <a:r>
            <a:rPr lang="es-ES" sz="1100" b="0" i="0" u="none" strike="noStrike" kern="0" cap="none" spc="0" baseline="0">
              <a:solidFill>
                <a:srgbClr val="FFC000"/>
              </a:solidFill>
              <a:uFillTx/>
              <a:latin typeface="Calibri"/>
            </a:rPr>
            <a:t>Medio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3,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Alto</a:t>
          </a:r>
        </a:p>
      </xdr:txBody>
    </xdr:sp>
    <xdr:clientData/>
  </xdr:oneCellAnchor>
  <xdr:oneCellAnchor>
    <xdr:from>
      <xdr:col>1</xdr:col>
      <xdr:colOff>462512</xdr:colOff>
      <xdr:row>26</xdr:row>
      <xdr:rowOff>78565</xdr:rowOff>
    </xdr:from>
    <xdr:ext cx="11932688" cy="454835"/>
    <xdr:sp macro="" textlink="">
      <xdr:nvSpPr>
        <xdr:cNvPr id="9" name="CuadroTexto 19">
          <a:extLst>
            <a:ext uri="{FF2B5EF4-FFF2-40B4-BE49-F238E27FC236}">
              <a16:creationId xmlns:a16="http://schemas.microsoft.com/office/drawing/2014/main" id="{E5B6DDEC-8258-5F40-A34B-A8629F73058F}"/>
            </a:ext>
          </a:extLst>
        </xdr:cNvPr>
        <xdr:cNvSpPr txBox="1"/>
      </xdr:nvSpPr>
      <xdr:spPr>
        <a:xfrm>
          <a:off x="983212" y="9971865"/>
          <a:ext cx="11932688" cy="454835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Adaptado por R. Martín Acero, J. F. Gómez-Varela y D. Río de: Jones, N. R., Qureshi, Z. U., Temple, R. J., Larwood, J. P. J., Greenhalgh, T., &amp; Bourouiba, L. (2020). Two metres or one: what is the evidence for physical distancing in covid-19? </a:t>
          </a:r>
          <a:r>
            <a:rPr lang="es-ES" sz="1100" b="0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BMJ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0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370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3223. https://doi.org/10.1136/bmj.m3223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11</xdr:col>
      <xdr:colOff>11514</xdr:colOff>
      <xdr:row>43</xdr:row>
      <xdr:rowOff>10929</xdr:rowOff>
    </xdr:from>
    <xdr:ext cx="2782486" cy="484371"/>
    <xdr:sp macro="" textlink="">
      <xdr:nvSpPr>
        <xdr:cNvPr id="14" name="CuadroTexto 21">
          <a:extLst>
            <a:ext uri="{FF2B5EF4-FFF2-40B4-BE49-F238E27FC236}">
              <a16:creationId xmlns:a16="http://schemas.microsoft.com/office/drawing/2014/main" id="{2DC09B4A-6CD5-2E4F-A709-90D943B10349}"/>
            </a:ext>
          </a:extLst>
        </xdr:cNvPr>
        <xdr:cNvSpPr txBox="1"/>
      </xdr:nvSpPr>
      <xdr:spPr>
        <a:xfrm>
          <a:off x="13600514" y="20788129"/>
          <a:ext cx="2782486" cy="484371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*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0" i="0" u="none" strike="noStrike" kern="0" cap="none" spc="0" baseline="0">
              <a:solidFill>
                <a:srgbClr val="00B050"/>
              </a:solidFill>
              <a:uFillTx/>
              <a:latin typeface="Calibri"/>
            </a:rPr>
            <a:t>Baixo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;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,2, </a:t>
          </a:r>
          <a:r>
            <a:rPr lang="es-ES" sz="1100" b="0" i="0" u="none" strike="noStrike" kern="0" cap="none" spc="0" baseline="0">
              <a:solidFill>
                <a:srgbClr val="FFC000"/>
              </a:solidFill>
              <a:uFillTx/>
              <a:latin typeface="Calibri"/>
            </a:rPr>
            <a:t>Medio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3,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Alto</a:t>
          </a:r>
        </a:p>
      </xdr:txBody>
    </xdr:sp>
    <xdr:clientData/>
  </xdr:oneCellAnchor>
  <xdr:oneCellAnchor>
    <xdr:from>
      <xdr:col>1</xdr:col>
      <xdr:colOff>466359</xdr:colOff>
      <xdr:row>48</xdr:row>
      <xdr:rowOff>97756</xdr:rowOff>
    </xdr:from>
    <xdr:ext cx="17527776" cy="1540544"/>
    <xdr:sp macro="" textlink="">
      <xdr:nvSpPr>
        <xdr:cNvPr id="15" name="CuadroTexto 17">
          <a:extLst>
            <a:ext uri="{FF2B5EF4-FFF2-40B4-BE49-F238E27FC236}">
              <a16:creationId xmlns:a16="http://schemas.microsoft.com/office/drawing/2014/main" id="{A44297A2-B51D-DB4B-B260-E78AC555A4BF}"/>
            </a:ext>
          </a:extLst>
        </xdr:cNvPr>
        <xdr:cNvSpPr txBox="1"/>
      </xdr:nvSpPr>
      <xdr:spPr>
        <a:xfrm>
          <a:off x="987059" y="25675556"/>
          <a:ext cx="17527776" cy="1540544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 da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AUTOAVALIACIÓN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previa da </a:t>
          </a:r>
          <a:r>
            <a:rPr lang="es-ES" sz="1100" b="1" i="1" u="none" strike="noStrike">
              <a:effectLst/>
              <a:latin typeface="+mn-lt"/>
              <a:ea typeface="+mn-ea"/>
              <a:cs typeface="+mn-cs"/>
            </a:rPr>
            <a:t>“FISICOVID-DXTGALEGO/Adestrar”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resultasen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CUALIFICADAS como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  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TAREFAS DE RISCO ALTO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USANDO ADECUADAMENTE A MÁSCARA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 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estas tarefas practicaranse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coa maior vixilancia posible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 para desenvolver obxectivos específicos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NON SE PODE DESENVOLVER DOUTRO XEITO ALTERNATIVO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  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PARTE(S) DA SESIÓN DE RISCO ALTO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USANDO ADECUADAMENTE A MÁSCARA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 recoméndase tender a que sexa só unha parte por sesión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 é dicir que nas outras partes da sesión manterase un grao de exposición de 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risco baixo</a:t>
          </a:r>
          <a:r>
            <a:rPr lang="es-ES" sz="1100" b="0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ou de </a:t>
          </a:r>
          <a:r>
            <a:rPr lang="es-ES" sz="1100" b="1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risco</a:t>
          </a:r>
          <a:r>
            <a:rPr lang="es-ES" sz="1100" b="0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s-ES" sz="1100" b="1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medio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. 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Recoméndase que,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USANDO ADECUADAMENTE A MÁSCARA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na semana,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sexan o menor número de sesións as que poidan conter unha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PARTE DA SESIÓN DE RISCO ALTO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 tentando non superar dúas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sesións na mesma semana. 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 da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AUTOAVALIACIÓN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previa (</a:t>
          </a:r>
          <a:r>
            <a:rPr lang="es-ES" sz="1100" b="1" i="1" u="none" strike="noStrike">
              <a:effectLst/>
              <a:latin typeface="+mn-lt"/>
              <a:ea typeface="+mn-ea"/>
              <a:cs typeface="+mn-cs"/>
            </a:rPr>
            <a:t>“FISICOVID-DXTGALEGO/Adestrar”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) resultase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CUALIFICADA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  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SESIÓN COA MAIORÍA DAS súas PARTES DE RISCO ALTO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, ESTA SESIÓN NON DEBERÁ REALIZARSE,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polo cal se reaxustará a súa configuración ata obter o equilibrio seguridade/obxectivos deportivos.</a:t>
          </a: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ES" sz="1050"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5" displayName="Tabla5" ref="B10:B36" totalsRowShown="0">
  <autoFilter ref="B10:B36" xr:uid="{00000000-0009-0000-0100-000001000000}"/>
  <tableColumns count="1">
    <tableColumn id="1" xr3:uid="{00000000-0010-0000-0000-000001000000}" name="DISTRIBUCIÓN PARTES DA SESIÓN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a15" displayName="Tabla15" ref="F10:I36" totalsRowShown="0">
  <autoFilter ref="F10:I36" xr:uid="{00000000-0009-0000-0100-00000A000000}"/>
  <tableColumns count="4">
    <tableColumn id="1" xr3:uid="{00000000-0010-0000-0900-000001000000}" name="Nº"/>
    <tableColumn id="2" xr3:uid="{00000000-0010-0000-0900-000002000000}" name="GRUPO"/>
    <tableColumn id="3" xr3:uid="{00000000-0010-0000-0900-000003000000}" name="PARTICIPANTES NA SESIÓN (importante para trazabilidade)"/>
    <tableColumn id="4" xr3:uid="{00000000-0010-0000-0900-000004000000}" name="TIPO GRUPO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a16" displayName="Tabla16" ref="Z10:Z20" totalsRowShown="0">
  <autoFilter ref="Z10:Z20" xr:uid="{00000000-0009-0000-0100-00000B000000}"/>
  <tableColumns count="1">
    <tableColumn id="1" xr3:uid="{00000000-0010-0000-0A00-000001000000}" name="GRUPO DE TRABALL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a618" displayName="Tabla618" ref="D7:D8" totalsRowShown="0">
  <autoFilter ref="D7:D8" xr:uid="{00000000-0009-0000-0100-00000C000000}"/>
  <tableColumns count="1">
    <tableColumn id="1" xr3:uid="{00000000-0010-0000-0B00-000001000000}" name="DATA e HORA FINALIZACIÓN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a18" displayName="Tabla18" ref="H7:H8" totalsRowShown="0">
  <autoFilter ref="H7:H8" xr:uid="{00000000-0009-0000-0100-00000D000000}"/>
  <tableColumns count="1">
    <tableColumn id="1" xr3:uid="{00000000-0010-0000-0C00-000001000000}" name="DURACIÓN SESIÓ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a19" displayName="Tabla19" ref="AB10:AB20" totalsRowShown="0">
  <autoFilter ref="AB10:AB20" xr:uid="{00000000-0009-0000-0100-00000E000000}"/>
  <tableColumns count="1">
    <tableColumn id="1" xr3:uid="{00000000-0010-0000-0D00-000001000000}" name="TIPO GRUP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a3245" displayName="Tabla3245" ref="C32:N41" totalsRowShown="0" headerRowDxfId="25">
  <sortState xmlns:xlrd2="http://schemas.microsoft.com/office/spreadsheetml/2017/richdata2" ref="C34:N41">
    <sortCondition ref="C33:C41"/>
  </sortState>
  <tableColumns count="12">
    <tableColumn id="1" xr3:uid="{00000000-0010-0000-0E00-000001000000}" name="MOMENTO DA SESIÓN" dataDxfId="24"/>
    <tableColumn id="2" xr3:uid="{00000000-0010-0000-0E00-000002000000}" name="DESCRICIÓN DOS EXERCICIOS, TAREFAS OU SITUACIÓNS" dataDxfId="23"/>
    <tableColumn id="3" xr3:uid="{00000000-0010-0000-0E00-000003000000}" name="INSTALACIÓN" dataDxfId="22"/>
    <tableColumn id="4" xr3:uid="{00000000-0010-0000-0E00-000004000000}" name="DURACIÓN DA TAREFA" dataDxfId="21"/>
    <tableColumn id="5" xr3:uid="{00000000-0010-0000-0E00-000005000000}" name="Nº DXTISTAS x TAREFA" dataDxfId="20"/>
    <tableColumn id="6" xr3:uid="{00000000-0010-0000-0E00-000006000000}" name="ACUMULACIÓN DXTISTAS" dataDxfId="19"/>
    <tableColumn id="7" xr3:uid="{00000000-0010-0000-0E00-000007000000}" name="DISTANCIA" dataDxfId="18"/>
    <tableColumn id="8" xr3:uid="{00000000-0010-0000-0E00-000008000000}" name="SITUACIÓN &quot;CARA A CARA&quot;" dataDxfId="17"/>
    <tableColumn id="9" xr3:uid="{00000000-0010-0000-0E00-000009000000}" name="SEGUNDOS DE DURACION DA INTERACCIÓN" dataDxfId="16"/>
    <tableColumn id="10" xr3:uid="{00000000-0010-0000-0E00-00000A000000}" name="º EXPOSICION TAREFAS *" dataDxfId="15"/>
    <tableColumn id="11" xr3:uid="{00000000-0010-0000-0E00-00000B000000}" name="º EXPOSICIÓN POR ACUMULACIÓN DE TEMPO NA TAREFA (&gt;15') *" dataDxfId="14"/>
    <tableColumn id="12" xr3:uid="{00000000-0010-0000-0E00-00000C000000}" name="ACCIÓNS CORRECTORAS" dataDxfId="13"/>
  </tableColumns>
  <tableStyleInfo name="TableStyleDark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a11" displayName="Tabla11" ref="C18:N25" totalsRowShown="0" headerRowDxfId="12">
  <autoFilter ref="C18:N25" xr:uid="{00000000-0009-0000-0100-000010000000}"/>
  <tableColumns count="12">
    <tableColumn id="1" xr3:uid="{00000000-0010-0000-0F00-000001000000}" name="MOMENTO DA SESIÓN" dataDxfId="11"/>
    <tableColumn id="2" xr3:uid="{00000000-0010-0000-0F00-000002000000}" name="OBSERVACIÓNS MOMENTO DA SESIÓN" dataDxfId="10"/>
    <tableColumn id="3" xr3:uid="{00000000-0010-0000-0F00-000003000000}" name="INSTALACIÓN" dataDxfId="9"/>
    <tableColumn id="4" xr3:uid="{00000000-0010-0000-0F00-000004000000}" name="SUPERFICIE M2" dataDxfId="8"/>
    <tableColumn id="5" xr3:uid="{00000000-0010-0000-0F00-000005000000}" name="Nº DXTISTAS GRUPO" dataDxfId="7"/>
    <tableColumn id="6" xr3:uid="{00000000-0010-0000-0F00-000006000000}" name="m2 x dxtista" dataDxfId="6"/>
    <tableColumn id="7" xr3:uid="{00000000-0010-0000-0F00-000007000000}" name="OCUPACIÓN (10m2 x dxtista)" dataDxfId="5"/>
    <tableColumn id="8" xr3:uid="{00000000-0010-0000-0F00-000008000000}" name="NIVEL DE VENTILACIÓN" dataDxfId="4"/>
    <tableColumn id="9" xr3:uid="{00000000-0010-0000-0F00-000009000000}" name="MINUTOS DE TEMPO ACUMULADO INTERACCIÓN" dataDxfId="3"/>
    <tableColumn id="10" xr3:uid="{00000000-0010-0000-0F00-00000A000000}" name="**INTENSIDADE VERBAL OU RESPIRATORIA" dataDxfId="2"/>
    <tableColumn id="11" xr3:uid="{00000000-0010-0000-0F00-00000B000000}" name="* º DE EXPOSICIÓN CONTEXTO XERAL" dataDxfId="1"/>
    <tableColumn id="12" xr3:uid="{00000000-0010-0000-0F00-00000C000000}" name="ACCIÓNS CORRECTORAS" dataDxfId="0"/>
  </tableColumns>
  <tableStyleInfo name="TableStyleDark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6" displayName="Tabla6" ref="B7:B8" totalsRowShown="0">
  <autoFilter ref="B7:B8" xr:uid="{00000000-0009-0000-0100-000002000000}"/>
  <tableColumns count="1">
    <tableColumn id="1" xr3:uid="{00000000-0010-0000-0100-000001000000}" name="DATA e HORA COMEZ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7" displayName="Tabla7" ref="D10:D36" totalsRowShown="0">
  <autoFilter ref="D10:D36" xr:uid="{00000000-0009-0000-0100-000003000000}"/>
  <tableColumns count="1">
    <tableColumn id="1" xr3:uid="{00000000-0010-0000-0200-000001000000}" name="INSTALACIÓNS OU ESPAZOS A EMPREG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8" displayName="Tabla8" ref="N10:N20" totalsRowShown="0">
  <autoFilter ref="N10:N20" xr:uid="{00000000-0009-0000-0100-000004000000}"/>
  <tableColumns count="1">
    <tableColumn id="1" xr3:uid="{00000000-0010-0000-0300-000001000000}" name="DISTANCIAS DE REFERENCIA COVID (m)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9" displayName="Tabla9" ref="P10:P20" totalsRowShown="0">
  <autoFilter ref="P10:P20" xr:uid="{00000000-0009-0000-0100-000005000000}"/>
  <tableColumns count="1">
    <tableColumn id="1" xr3:uid="{00000000-0010-0000-0400-000001000000}" name="SITUACIÓN CARA A CARA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0" displayName="Tabla10" ref="R10:R20" totalsRowShown="0">
  <autoFilter ref="R10:R20" xr:uid="{00000000-0009-0000-0100-000006000000}"/>
  <tableColumns count="1">
    <tableColumn id="1" xr3:uid="{00000000-0010-0000-0500-000001000000}" name="DURACIÓN DA INTERACCIÓN (&quot;)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a12" displayName="Tabla12" ref="T10:T20" totalsRowShown="0">
  <autoFilter ref="T10:T20" xr:uid="{00000000-0009-0000-0100-000007000000}"/>
  <tableColumns count="1">
    <tableColumn id="1" xr3:uid="{00000000-0010-0000-0600-000001000000}" name="TEMPO DESENVOLVENTO PARTE (')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a13" displayName="Tabla13" ref="V10:V20" totalsRowShown="0">
  <autoFilter ref="V10:V20" xr:uid="{00000000-0009-0000-0100-000008000000}"/>
  <tableColumns count="1">
    <tableColumn id="1" xr3:uid="{00000000-0010-0000-0700-000001000000}" name="COMPORTAMENTO VERBAL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a14" displayName="Tabla14" ref="X10:X20" totalsRowShown="0">
  <autoFilter ref="X10:X20" xr:uid="{00000000-0009-0000-0100-000009000000}"/>
  <tableColumns count="1">
    <tableColumn id="1" xr3:uid="{00000000-0010-0000-0800-000001000000}" name="TIPO DE VENTILACIÓN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5" Type="http://schemas.openxmlformats.org/officeDocument/2006/relationships/comments" Target="../comments1.xml"/><Relationship Id="rId4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6"/>
  <sheetViews>
    <sheetView showGridLines="0" topLeftCell="A2" workbookViewId="0">
      <selection activeCell="H22" sqref="H22"/>
    </sheetView>
  </sheetViews>
  <sheetFormatPr baseColWidth="10" defaultRowHeight="16" x14ac:dyDescent="0.2"/>
  <cols>
    <col min="1" max="1" width="10.83203125" customWidth="1"/>
    <col min="2" max="2" width="36" customWidth="1"/>
    <col min="3" max="3" width="10.83203125" customWidth="1"/>
    <col min="4" max="4" width="50.5" customWidth="1"/>
    <col min="5" max="5" width="10.83203125" customWidth="1"/>
    <col min="6" max="6" width="4" customWidth="1"/>
    <col min="7" max="7" width="8.6640625" customWidth="1"/>
    <col min="8" max="8" width="47.83203125" customWidth="1"/>
    <col min="9" max="9" width="15" customWidth="1"/>
    <col min="10" max="13" width="10.83203125" customWidth="1"/>
    <col min="14" max="14" width="36.83203125" hidden="1" customWidth="1"/>
    <col min="15" max="15" width="10.83203125" hidden="1" customWidth="1"/>
    <col min="16" max="16" width="24.83203125" hidden="1" customWidth="1"/>
    <col min="17" max="17" width="10.83203125" hidden="1" customWidth="1"/>
    <col min="18" max="18" width="32.1640625" hidden="1" customWidth="1"/>
    <col min="19" max="19" width="10.83203125" hidden="1" customWidth="1"/>
    <col min="20" max="20" width="33.5" hidden="1" customWidth="1"/>
    <col min="21" max="21" width="10.83203125" hidden="1" customWidth="1"/>
    <col min="22" max="22" width="24" hidden="1" customWidth="1"/>
    <col min="23" max="23" width="10.83203125" hidden="1" customWidth="1"/>
    <col min="24" max="24" width="29" hidden="1" customWidth="1"/>
    <col min="25" max="25" width="10.83203125" hidden="1" customWidth="1"/>
    <col min="26" max="26" width="21.83203125" hidden="1" customWidth="1"/>
    <col min="27" max="27" width="10.83203125" hidden="1" customWidth="1"/>
    <col min="28" max="28" width="13.5" hidden="1" customWidth="1"/>
    <col min="29" max="29" width="10.83203125" customWidth="1"/>
  </cols>
  <sheetData>
    <row r="1" spans="1:28" ht="151" customHeight="1" x14ac:dyDescent="0.2"/>
    <row r="2" spans="1:28" ht="218" customHeight="1" x14ac:dyDescent="0.2">
      <c r="A2" s="53"/>
    </row>
    <row r="3" spans="1:28" ht="177" customHeight="1" x14ac:dyDescent="0.2"/>
    <row r="4" spans="1:28" ht="18" customHeight="1" x14ac:dyDescent="0.2"/>
    <row r="7" spans="1:28" x14ac:dyDescent="0.2">
      <c r="B7" t="s">
        <v>0</v>
      </c>
      <c r="D7" t="s">
        <v>1</v>
      </c>
      <c r="H7" t="s">
        <v>2</v>
      </c>
    </row>
    <row r="8" spans="1:28" x14ac:dyDescent="0.2">
      <c r="B8" s="1">
        <v>44112.4375</v>
      </c>
      <c r="D8" s="1">
        <v>44112.520833333336</v>
      </c>
      <c r="H8" s="2">
        <f>'1__DATOS_XERAIS'!$D8-'1__DATOS_XERAIS'!$B8</f>
        <v>8.3333333335758653E-2</v>
      </c>
      <c r="I8" s="3"/>
    </row>
    <row r="9" spans="1:28" x14ac:dyDescent="0.2">
      <c r="B9" s="4"/>
    </row>
    <row r="10" spans="1:28" x14ac:dyDescent="0.2">
      <c r="B10" t="s">
        <v>3</v>
      </c>
      <c r="D10" t="s">
        <v>4</v>
      </c>
      <c r="F10" t="s">
        <v>5</v>
      </c>
      <c r="G10" t="s">
        <v>6</v>
      </c>
      <c r="H10" t="s">
        <v>7</v>
      </c>
      <c r="I10" s="5" t="s">
        <v>8</v>
      </c>
      <c r="N10" t="s">
        <v>9</v>
      </c>
      <c r="P10" t="s">
        <v>10</v>
      </c>
      <c r="R10" t="s">
        <v>11</v>
      </c>
      <c r="T10" t="s">
        <v>12</v>
      </c>
      <c r="V10" t="s">
        <v>13</v>
      </c>
      <c r="X10" t="s">
        <v>14</v>
      </c>
      <c r="Z10" t="s">
        <v>15</v>
      </c>
      <c r="AB10" t="s">
        <v>8</v>
      </c>
    </row>
    <row r="11" spans="1:28" x14ac:dyDescent="0.2">
      <c r="B11" s="6" t="s">
        <v>93</v>
      </c>
      <c r="D11" s="6" t="s">
        <v>17</v>
      </c>
      <c r="F11">
        <v>1</v>
      </c>
      <c r="G11" s="7" t="s">
        <v>18</v>
      </c>
      <c r="H11" s="6" t="s">
        <v>19</v>
      </c>
      <c r="I11" s="6" t="s">
        <v>20</v>
      </c>
      <c r="N11" t="s">
        <v>21</v>
      </c>
      <c r="P11" t="s">
        <v>22</v>
      </c>
      <c r="R11" t="s">
        <v>23</v>
      </c>
      <c r="T11" t="s">
        <v>24</v>
      </c>
      <c r="V11" t="s">
        <v>25</v>
      </c>
      <c r="X11" s="8" t="s">
        <v>26</v>
      </c>
      <c r="Z11" t="s">
        <v>18</v>
      </c>
      <c r="AB11" t="s">
        <v>20</v>
      </c>
    </row>
    <row r="12" spans="1:28" x14ac:dyDescent="0.2">
      <c r="B12" s="6" t="s">
        <v>94</v>
      </c>
      <c r="D12" s="6" t="s">
        <v>95</v>
      </c>
      <c r="F12">
        <v>2</v>
      </c>
      <c r="G12" s="7" t="s">
        <v>18</v>
      </c>
      <c r="H12" s="6" t="s">
        <v>28</v>
      </c>
      <c r="I12" s="6" t="s">
        <v>20</v>
      </c>
      <c r="N12" t="s">
        <v>29</v>
      </c>
      <c r="P12" t="s">
        <v>30</v>
      </c>
      <c r="R12" t="s">
        <v>31</v>
      </c>
      <c r="T12" t="s">
        <v>32</v>
      </c>
      <c r="V12" t="s">
        <v>33</v>
      </c>
      <c r="X12" s="8" t="s">
        <v>34</v>
      </c>
      <c r="Z12" t="s">
        <v>35</v>
      </c>
      <c r="AB12" t="s">
        <v>36</v>
      </c>
    </row>
    <row r="13" spans="1:28" x14ac:dyDescent="0.2">
      <c r="B13" s="6" t="s">
        <v>37</v>
      </c>
      <c r="D13" s="6" t="s">
        <v>96</v>
      </c>
      <c r="F13">
        <v>3</v>
      </c>
      <c r="G13" s="7" t="s">
        <v>18</v>
      </c>
      <c r="H13" s="6" t="s">
        <v>38</v>
      </c>
      <c r="I13" s="6" t="s">
        <v>20</v>
      </c>
      <c r="V13" t="s">
        <v>39</v>
      </c>
      <c r="X13" s="8" t="s">
        <v>40</v>
      </c>
      <c r="Z13" t="s">
        <v>41</v>
      </c>
      <c r="AB13" t="s">
        <v>108</v>
      </c>
    </row>
    <row r="14" spans="1:28" x14ac:dyDescent="0.2">
      <c r="B14" s="6" t="s">
        <v>42</v>
      </c>
      <c r="D14" s="6" t="s">
        <v>105</v>
      </c>
      <c r="F14">
        <v>4</v>
      </c>
      <c r="G14" s="7" t="s">
        <v>18</v>
      </c>
      <c r="H14" s="6" t="s">
        <v>43</v>
      </c>
      <c r="I14" s="6" t="s">
        <v>20</v>
      </c>
      <c r="Z14" t="s">
        <v>44</v>
      </c>
    </row>
    <row r="15" spans="1:28" x14ac:dyDescent="0.2">
      <c r="B15" s="6" t="s">
        <v>45</v>
      </c>
      <c r="D15" s="6" t="s">
        <v>46</v>
      </c>
      <c r="F15">
        <v>5</v>
      </c>
      <c r="G15" s="7" t="s">
        <v>35</v>
      </c>
      <c r="H15" s="6" t="s">
        <v>47</v>
      </c>
      <c r="I15" s="6" t="s">
        <v>36</v>
      </c>
      <c r="Z15" t="s">
        <v>48</v>
      </c>
    </row>
    <row r="16" spans="1:28" x14ac:dyDescent="0.2">
      <c r="B16" s="6"/>
      <c r="D16" s="6" t="s">
        <v>88</v>
      </c>
      <c r="F16">
        <v>6</v>
      </c>
      <c r="G16" s="7" t="s">
        <v>35</v>
      </c>
      <c r="H16" s="6" t="s">
        <v>49</v>
      </c>
      <c r="I16" s="6" t="s">
        <v>36</v>
      </c>
      <c r="Z16" t="s">
        <v>50</v>
      </c>
    </row>
    <row r="17" spans="2:26" x14ac:dyDescent="0.2">
      <c r="B17" s="6"/>
      <c r="D17" s="6" t="s">
        <v>51</v>
      </c>
      <c r="F17">
        <v>7</v>
      </c>
      <c r="G17" s="7" t="s">
        <v>35</v>
      </c>
      <c r="H17" s="6" t="s">
        <v>52</v>
      </c>
      <c r="I17" s="6" t="s">
        <v>36</v>
      </c>
      <c r="Z17" t="s">
        <v>53</v>
      </c>
    </row>
    <row r="18" spans="2:26" x14ac:dyDescent="0.2">
      <c r="B18" s="6"/>
      <c r="D18" s="6" t="s">
        <v>54</v>
      </c>
      <c r="F18">
        <v>8</v>
      </c>
      <c r="G18" s="7" t="s">
        <v>35</v>
      </c>
      <c r="H18" s="6" t="s">
        <v>55</v>
      </c>
      <c r="I18" s="6" t="s">
        <v>36</v>
      </c>
      <c r="Z18" t="s">
        <v>56</v>
      </c>
    </row>
    <row r="19" spans="2:26" x14ac:dyDescent="0.2">
      <c r="B19" s="6" t="s">
        <v>57</v>
      </c>
      <c r="D19" s="6" t="s">
        <v>58</v>
      </c>
      <c r="F19">
        <v>9</v>
      </c>
      <c r="G19" s="7" t="s">
        <v>41</v>
      </c>
      <c r="H19" s="6" t="s">
        <v>59</v>
      </c>
      <c r="I19" s="6" t="s">
        <v>108</v>
      </c>
      <c r="Z19" t="s">
        <v>60</v>
      </c>
    </row>
    <row r="20" spans="2:26" x14ac:dyDescent="0.2">
      <c r="B20" s="6"/>
      <c r="D20" s="6" t="s">
        <v>97</v>
      </c>
      <c r="F20">
        <v>10</v>
      </c>
      <c r="G20" s="7" t="s">
        <v>41</v>
      </c>
      <c r="H20" s="6" t="s">
        <v>61</v>
      </c>
      <c r="I20" s="6" t="s">
        <v>108</v>
      </c>
      <c r="Z20" t="s">
        <v>62</v>
      </c>
    </row>
    <row r="21" spans="2:26" x14ac:dyDescent="0.2">
      <c r="B21" s="6" t="s">
        <v>63</v>
      </c>
      <c r="D21" s="6" t="s">
        <v>64</v>
      </c>
      <c r="F21">
        <v>11</v>
      </c>
      <c r="G21" s="7" t="s">
        <v>41</v>
      </c>
      <c r="H21" s="6" t="s">
        <v>65</v>
      </c>
      <c r="I21" s="6" t="s">
        <v>108</v>
      </c>
    </row>
    <row r="22" spans="2:26" x14ac:dyDescent="0.2">
      <c r="B22" s="6" t="s">
        <v>64</v>
      </c>
      <c r="D22" s="6"/>
      <c r="F22">
        <v>12</v>
      </c>
      <c r="G22" s="7"/>
      <c r="H22" s="6"/>
      <c r="I22" s="6"/>
    </row>
    <row r="23" spans="2:26" x14ac:dyDescent="0.2">
      <c r="B23" s="6"/>
      <c r="D23" s="6"/>
      <c r="F23">
        <v>13</v>
      </c>
      <c r="G23" s="7"/>
      <c r="H23" s="6"/>
      <c r="I23" s="6"/>
    </row>
    <row r="24" spans="2:26" x14ac:dyDescent="0.2">
      <c r="B24" s="6"/>
      <c r="D24" s="6"/>
      <c r="F24">
        <v>14</v>
      </c>
      <c r="G24" s="7"/>
      <c r="H24" s="6"/>
      <c r="I24" s="6"/>
    </row>
    <row r="25" spans="2:26" x14ac:dyDescent="0.2">
      <c r="B25" s="6"/>
      <c r="D25" s="6"/>
      <c r="F25">
        <v>15</v>
      </c>
      <c r="G25" s="7"/>
      <c r="H25" s="6"/>
      <c r="I25" s="6"/>
    </row>
    <row r="26" spans="2:26" x14ac:dyDescent="0.2">
      <c r="B26" s="6"/>
      <c r="D26" s="6"/>
      <c r="F26">
        <v>16</v>
      </c>
      <c r="G26" s="7"/>
      <c r="H26" s="6"/>
      <c r="I26" s="6"/>
    </row>
    <row r="27" spans="2:26" x14ac:dyDescent="0.2">
      <c r="B27" s="6"/>
      <c r="D27" s="6"/>
      <c r="F27">
        <v>17</v>
      </c>
      <c r="G27" s="7"/>
      <c r="H27" s="6"/>
      <c r="I27" s="6"/>
    </row>
    <row r="28" spans="2:26" x14ac:dyDescent="0.2">
      <c r="B28" s="6"/>
      <c r="D28" s="6"/>
      <c r="F28">
        <v>18</v>
      </c>
      <c r="G28" s="7"/>
      <c r="H28" s="6"/>
      <c r="I28" s="6"/>
    </row>
    <row r="29" spans="2:26" x14ac:dyDescent="0.2">
      <c r="B29" s="6"/>
      <c r="D29" s="6"/>
      <c r="F29">
        <v>19</v>
      </c>
      <c r="G29" s="7"/>
      <c r="H29" s="6"/>
      <c r="I29" s="6"/>
    </row>
    <row r="30" spans="2:26" x14ac:dyDescent="0.2">
      <c r="B30" s="6"/>
      <c r="D30" s="6"/>
      <c r="F30">
        <v>20</v>
      </c>
      <c r="G30" s="7"/>
      <c r="H30" s="6"/>
      <c r="I30" s="6"/>
    </row>
    <row r="31" spans="2:26" x14ac:dyDescent="0.2">
      <c r="B31" s="6"/>
      <c r="D31" s="6"/>
      <c r="F31">
        <v>21</v>
      </c>
      <c r="G31" s="7"/>
      <c r="H31" s="6"/>
      <c r="I31" s="6"/>
    </row>
    <row r="32" spans="2:26" x14ac:dyDescent="0.2">
      <c r="B32" s="6"/>
      <c r="D32" s="6"/>
      <c r="F32">
        <v>22</v>
      </c>
      <c r="G32" s="7"/>
      <c r="H32" s="6"/>
      <c r="I32" s="6"/>
    </row>
    <row r="33" spans="2:9" x14ac:dyDescent="0.2">
      <c r="B33" s="6"/>
      <c r="D33" s="6"/>
      <c r="F33">
        <v>23</v>
      </c>
      <c r="G33" s="7"/>
      <c r="H33" s="6"/>
      <c r="I33" s="6"/>
    </row>
    <row r="34" spans="2:9" x14ac:dyDescent="0.2">
      <c r="B34" s="6"/>
      <c r="D34" s="6"/>
      <c r="F34">
        <v>24</v>
      </c>
      <c r="G34" s="7"/>
      <c r="H34" s="6"/>
      <c r="I34" s="6"/>
    </row>
    <row r="35" spans="2:9" x14ac:dyDescent="0.2">
      <c r="B35" s="6"/>
      <c r="D35" s="6"/>
      <c r="F35">
        <v>25</v>
      </c>
      <c r="G35" s="7"/>
      <c r="H35" s="6"/>
      <c r="I35" s="6"/>
    </row>
    <row r="36" spans="2:9" x14ac:dyDescent="0.2">
      <c r="B36" s="6"/>
      <c r="D36" s="6"/>
      <c r="F36">
        <v>26</v>
      </c>
      <c r="G36" s="7"/>
      <c r="H36" s="6"/>
      <c r="I36" s="6"/>
    </row>
  </sheetData>
  <sheetProtection sheet="1" objects="1" scenarios="1"/>
  <conditionalFormatting sqref="I11:I36">
    <cfRule type="expression" dxfId="37" priority="1" stopIfTrue="1">
      <formula>NOT(ISERROR(SEARCH("OCASIONAL",I11)))</formula>
    </cfRule>
  </conditionalFormatting>
  <conditionalFormatting sqref="I11:I36">
    <cfRule type="expression" dxfId="36" priority="2" stopIfTrue="1">
      <formula>NOT(ISERROR(SEARCH("Burbulla",I11)))</formula>
    </cfRule>
  </conditionalFormatting>
  <conditionalFormatting sqref="I11:I36">
    <cfRule type="expression" dxfId="35" priority="3" stopIfTrue="1">
      <formula>NOT(ISERROR(SEARCH("Convivinte",I11)))</formula>
    </cfRule>
  </conditionalFormatting>
  <dataValidations count="2">
    <dataValidation type="list" allowBlank="1" showInputMessage="1" showErrorMessage="1" sqref="G11:G36" xr:uid="{00000000-0002-0000-0000-000000000000}">
      <formula1>$Z$11:$Z$20</formula1>
    </dataValidation>
    <dataValidation type="list" allowBlank="1" showInputMessage="1" showErrorMessage="1" sqref="I11:I36" xr:uid="{00000000-0002-0000-0000-000001000000}">
      <formula1>$AB$11:$AB$20</formula1>
    </dataValidation>
  </dataValidations>
  <pageMargins left="0.70000000000000007" right="0.70000000000000007" top="0.75" bottom="0.75" header="0.30000000000000004" footer="0.30000000000000004"/>
  <drawing r:id="rId1"/>
  <tableParts count="1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L180:T192"/>
  <sheetViews>
    <sheetView showGridLines="0" topLeftCell="A14" zoomScale="206" workbookViewId="0">
      <selection activeCell="K20" sqref="K20"/>
    </sheetView>
  </sheetViews>
  <sheetFormatPr baseColWidth="10" defaultRowHeight="16" x14ac:dyDescent="0.2"/>
  <cols>
    <col min="1" max="1" width="10.83203125" customWidth="1"/>
  </cols>
  <sheetData>
    <row r="180" spans="12:20" x14ac:dyDescent="0.2">
      <c r="T180" s="9"/>
    </row>
    <row r="188" spans="12:20" x14ac:dyDescent="0.2">
      <c r="L188" s="10"/>
      <c r="M188" s="10"/>
      <c r="N188" s="10"/>
      <c r="O188" s="10"/>
    </row>
    <row r="189" spans="12:20" x14ac:dyDescent="0.2">
      <c r="L189" s="10"/>
      <c r="M189" s="10"/>
      <c r="N189" s="10"/>
      <c r="O189" s="10"/>
    </row>
    <row r="190" spans="12:20" x14ac:dyDescent="0.2">
      <c r="L190" s="10"/>
      <c r="M190" s="10"/>
      <c r="N190" s="10"/>
      <c r="O190" s="10"/>
    </row>
    <row r="191" spans="12:20" x14ac:dyDescent="0.2">
      <c r="L191" s="10"/>
      <c r="M191" s="10"/>
      <c r="N191" s="10"/>
      <c r="O191" s="10"/>
    </row>
    <row r="192" spans="12:20" x14ac:dyDescent="0.2">
      <c r="L192" s="10"/>
      <c r="M192" s="10"/>
      <c r="N192" s="10"/>
      <c r="O192" s="10"/>
    </row>
  </sheetData>
  <sheetProtection sheet="1" objects="1" scenarios="1"/>
  <pageMargins left="0.70000000000000007" right="0.70000000000000007" top="0.75" bottom="0.75" header="0.30000000000000004" footer="0.3000000000000000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5"/>
  <sheetViews>
    <sheetView showGridLines="0" tabSelected="1" topLeftCell="A8" zoomScale="131" zoomScaleNormal="70" workbookViewId="0">
      <selection activeCell="K46" sqref="K46"/>
    </sheetView>
  </sheetViews>
  <sheetFormatPr baseColWidth="10" defaultColWidth="10.83203125" defaultRowHeight="16" x14ac:dyDescent="0.2"/>
  <cols>
    <col min="1" max="1" width="6.83203125" style="11" customWidth="1"/>
    <col min="2" max="2" width="6.1640625" style="11" customWidth="1"/>
    <col min="3" max="3" width="25.83203125" style="11" customWidth="1"/>
    <col min="4" max="4" width="30.33203125" style="11" customWidth="1"/>
    <col min="5" max="5" width="27.83203125" style="11" customWidth="1"/>
    <col min="6" max="6" width="11.5" style="11" customWidth="1"/>
    <col min="7" max="7" width="13" style="11" customWidth="1"/>
    <col min="8" max="8" width="13.5" style="12" customWidth="1"/>
    <col min="9" max="9" width="15" style="11" customWidth="1"/>
    <col min="10" max="10" width="14.83203125" style="11" customWidth="1"/>
    <col min="11" max="11" width="13.5" style="11" customWidth="1"/>
    <col min="12" max="12" width="17.83203125" style="11" customWidth="1"/>
    <col min="13" max="13" width="18.6640625" style="11" customWidth="1"/>
    <col min="14" max="14" width="26.83203125" style="11" customWidth="1"/>
    <col min="15" max="18" width="10.83203125" style="11" customWidth="1"/>
    <col min="19" max="19" width="11.6640625" style="11" bestFit="1" customWidth="1"/>
    <col min="20" max="20" width="10.83203125" style="11" customWidth="1"/>
    <col min="21" max="16384" width="10.83203125" style="11"/>
  </cols>
  <sheetData>
    <row r="1" ht="110" customHeight="1" x14ac:dyDescent="0.2"/>
    <row r="8" ht="71" customHeight="1" x14ac:dyDescent="0.2"/>
    <row r="9" ht="57" customHeight="1" x14ac:dyDescent="0.2"/>
    <row r="16" ht="16" customHeight="1" x14ac:dyDescent="0.2"/>
    <row r="17" spans="3:16" s="13" customFormat="1" x14ac:dyDescent="0.2">
      <c r="C17" s="28" t="s">
        <v>91</v>
      </c>
      <c r="D17" s="42" t="s">
        <v>66</v>
      </c>
      <c r="E17" s="28" t="s">
        <v>91</v>
      </c>
      <c r="F17" s="59" t="s">
        <v>66</v>
      </c>
      <c r="G17" s="60"/>
      <c r="H17" s="46"/>
      <c r="I17" s="49"/>
      <c r="J17" s="54" t="s">
        <v>91</v>
      </c>
      <c r="K17" s="54"/>
      <c r="L17" s="54"/>
      <c r="M17" s="49"/>
      <c r="N17" s="43"/>
    </row>
    <row r="18" spans="3:16" ht="68" x14ac:dyDescent="0.2">
      <c r="C18" s="29" t="s">
        <v>67</v>
      </c>
      <c r="D18" s="43" t="s">
        <v>92</v>
      </c>
      <c r="E18" s="29" t="s">
        <v>68</v>
      </c>
      <c r="F18" s="43" t="s">
        <v>69</v>
      </c>
      <c r="G18" s="43" t="s">
        <v>70</v>
      </c>
      <c r="H18" s="47" t="s">
        <v>71</v>
      </c>
      <c r="I18" s="51" t="s">
        <v>72</v>
      </c>
      <c r="J18" s="30" t="s">
        <v>73</v>
      </c>
      <c r="K18" s="30" t="s">
        <v>106</v>
      </c>
      <c r="L18" s="30" t="s">
        <v>74</v>
      </c>
      <c r="M18" s="48" t="s">
        <v>75</v>
      </c>
      <c r="N18" s="45" t="s">
        <v>76</v>
      </c>
      <c r="O18" s="14" t="s">
        <v>77</v>
      </c>
      <c r="P18" s="14" t="s">
        <v>78</v>
      </c>
    </row>
    <row r="19" spans="3:16" ht="28" x14ac:dyDescent="0.2">
      <c r="C19" s="31" t="s">
        <v>93</v>
      </c>
      <c r="D19" s="32"/>
      <c r="E19" s="33" t="s">
        <v>17</v>
      </c>
      <c r="F19" s="32">
        <v>300</v>
      </c>
      <c r="G19" s="32">
        <v>20</v>
      </c>
      <c r="H19" s="34">
        <f>IFERROR('3__ESTIMACIÓN_GRAO_EXPOSICIÓN'!$F19/'3__ESTIMACIÓN_GRAO_EXPOSICIÓN'!$G19,0)</f>
        <v>15</v>
      </c>
      <c r="I19" s="35" t="str">
        <f t="shared" ref="I19:I25" si="0">IF(H19&gt;10,"Baixa",IF(H19&gt;0,"Alta"," "))</f>
        <v>Baixa</v>
      </c>
      <c r="J19" s="32" t="s">
        <v>34</v>
      </c>
      <c r="K19" s="32" t="s">
        <v>24</v>
      </c>
      <c r="L19" s="32" t="s">
        <v>25</v>
      </c>
      <c r="M19" s="36">
        <f t="shared" ref="M19:M25" si="1">IF(AND(I19="Alta",J19="Interior con mala ventilación",K19="&gt; 15",L19="Berrando"),3,IF(AND(I19="Alta",J19="Interior con boa ventilación",K19="&gt; 15",L19="Berrando"),3,IF(AND(I19="Alta",J19="Interior con mala ventilación",K19="&gt; 15",L19="Falando"),3,IF(AND(I19="Alta",J19="Interior con mala ventilación",K19="&gt; 15",L19="En silencio"),3,IF(AND(I19="Alta",J19="Interior con mala ventilación",K19="&lt; 15",L19="Berrando"),3,IF(AND(I19="Baixa",J19="Interior con mala ventilación",K19="&gt; 15",L19="Berrando"),3,IF(AND(I19="Alta",J19="Interior con mala ventilación",K19="&lt; 15",L19="En silencio"),2,IF(AND(I19="Baixa",J19="Interior con mala ventilación",K19="&gt; 15",L19="Berrando"),3,IF(AND(I19="Alta",J19="Interior con mala ventilación",K19="&lt; 15",L19="Falando"),2,IF(AND(I19="Alta",J19="Interior con mala ventilación",K19="&lt; 15",L19="En silencio"),2,IF(AND(I19="Alta",J19="Interior con boa ventilación",K19="&lt; 15",L19="Berrando"),2,IF(AND(I19="Alta",J19="Exterior con boa ventilación",K19="&lt; 15",L19="Berrando"),2,IF(AND(I19="Baixa",J19="Interior con mala ventilación",K19="&lt; 15",L19="Berrando"),2,IF(AND(I19="Baixa",J19="Interior con mala ventilación",K19="&gt; 15",L19="En silencio"),2,IF(AND(I19="Baixa",J19="Interior con mala ventilación",K19="&lt; 15",L19="Berrando"),2,IF(AND(I19="Baixa",J19="Interior con mala ventilación",K19="&gt; 15",L19="Falando"),2,IF(AND(I19="Alta",J19="Interior con boa ventilación",K19="&gt; 15",L19="En silencio"),2,IF(AND(I19="Alta",J19="Interior con boa ventilación",K19="&gt; 15",L19="Falando"),2,IF(AND(I19="Alta",J19="Exterior con boa ventilación",K19="&gt; 15",L19="Falando"),2,IF(AND(I19="Alta",J19="Exterior con boa ventilación",K19="&gt; 15",L19="Berrando"),2,1))))))))))))))))))))</f>
        <v>1</v>
      </c>
      <c r="N19" s="37"/>
      <c r="O19" s="18"/>
      <c r="P19" s="18"/>
    </row>
    <row r="20" spans="3:16" ht="56" x14ac:dyDescent="0.2">
      <c r="C20" s="31" t="s">
        <v>27</v>
      </c>
      <c r="D20" s="32" t="s">
        <v>109</v>
      </c>
      <c r="E20" s="33" t="s">
        <v>96</v>
      </c>
      <c r="F20" s="32">
        <v>40</v>
      </c>
      <c r="G20" s="32">
        <v>10</v>
      </c>
      <c r="H20" s="34">
        <f>IFERROR('3__ESTIMACIÓN_GRAO_EXPOSICIÓN'!$F20/'3__ESTIMACIÓN_GRAO_EXPOSICIÓN'!$G20,0)</f>
        <v>4</v>
      </c>
      <c r="I20" s="35" t="str">
        <f t="shared" si="0"/>
        <v>Alta</v>
      </c>
      <c r="J20" s="32" t="s">
        <v>34</v>
      </c>
      <c r="K20" s="32" t="s">
        <v>32</v>
      </c>
      <c r="L20" s="32" t="s">
        <v>25</v>
      </c>
      <c r="M20" s="36">
        <f t="shared" si="1"/>
        <v>1</v>
      </c>
      <c r="N20" s="37"/>
      <c r="O20" s="18"/>
      <c r="P20" s="18"/>
    </row>
    <row r="21" spans="3:16" ht="28" x14ac:dyDescent="0.2">
      <c r="C21" s="31" t="s">
        <v>37</v>
      </c>
      <c r="D21" s="32"/>
      <c r="E21" s="33" t="s">
        <v>88</v>
      </c>
      <c r="F21" s="32">
        <v>30</v>
      </c>
      <c r="G21" s="32">
        <v>4</v>
      </c>
      <c r="H21" s="34">
        <f>IFERROR('3__ESTIMACIÓN_GRAO_EXPOSICIÓN'!$F21/'3__ESTIMACIÓN_GRAO_EXPOSICIÓN'!$G21,0)</f>
        <v>7.5</v>
      </c>
      <c r="I21" s="35" t="str">
        <f t="shared" si="0"/>
        <v>Alta</v>
      </c>
      <c r="J21" s="32" t="s">
        <v>26</v>
      </c>
      <c r="K21" s="32" t="s">
        <v>32</v>
      </c>
      <c r="L21" s="32" t="s">
        <v>25</v>
      </c>
      <c r="M21" s="36">
        <f t="shared" si="1"/>
        <v>1</v>
      </c>
      <c r="N21" s="37"/>
      <c r="O21" s="18"/>
      <c r="P21" s="18"/>
    </row>
    <row r="22" spans="3:16" ht="42" x14ac:dyDescent="0.2">
      <c r="C22" s="31" t="s">
        <v>42</v>
      </c>
      <c r="D22" s="32"/>
      <c r="E22" s="33" t="s">
        <v>46</v>
      </c>
      <c r="F22" s="32">
        <v>751</v>
      </c>
      <c r="G22" s="32">
        <v>120</v>
      </c>
      <c r="H22" s="34">
        <f>IFERROR('3__ESTIMACIÓN_GRAO_EXPOSICIÓN'!$F22/'3__ESTIMACIÓN_GRAO_EXPOSICIÓN'!$G22,0)</f>
        <v>6.2583333333333337</v>
      </c>
      <c r="I22" s="35" t="str">
        <f t="shared" si="0"/>
        <v>Alta</v>
      </c>
      <c r="J22" s="32" t="s">
        <v>40</v>
      </c>
      <c r="K22" s="32" t="s">
        <v>24</v>
      </c>
      <c r="L22" s="32" t="s">
        <v>39</v>
      </c>
      <c r="M22" s="36">
        <f t="shared" si="1"/>
        <v>3</v>
      </c>
      <c r="N22" s="37"/>
      <c r="O22" s="18"/>
      <c r="P22" s="18"/>
    </row>
    <row r="23" spans="3:16" ht="42" x14ac:dyDescent="0.2">
      <c r="C23" s="31" t="s">
        <v>45</v>
      </c>
      <c r="D23" s="32"/>
      <c r="E23" s="33" t="s">
        <v>51</v>
      </c>
      <c r="F23" s="32">
        <v>1200</v>
      </c>
      <c r="G23" s="32">
        <v>20</v>
      </c>
      <c r="H23" s="34">
        <v>4</v>
      </c>
      <c r="I23" s="35" t="str">
        <f t="shared" si="0"/>
        <v>Alta</v>
      </c>
      <c r="J23" s="32" t="s">
        <v>40</v>
      </c>
      <c r="K23" s="32" t="s">
        <v>32</v>
      </c>
      <c r="L23" s="32" t="s">
        <v>25</v>
      </c>
      <c r="M23" s="36">
        <f t="shared" si="1"/>
        <v>2</v>
      </c>
      <c r="N23" s="37"/>
      <c r="O23" s="18"/>
      <c r="P23" s="18"/>
    </row>
    <row r="24" spans="3:16" ht="42" x14ac:dyDescent="0.2">
      <c r="C24" s="31" t="s">
        <v>57</v>
      </c>
      <c r="D24" s="32"/>
      <c r="E24" s="33" t="s">
        <v>58</v>
      </c>
      <c r="F24" s="32">
        <v>50</v>
      </c>
      <c r="G24" s="32">
        <v>30</v>
      </c>
      <c r="H24" s="34">
        <f>IFERROR('3__ESTIMACIÓN_GRAO_EXPOSICIÓN'!$F24/'3__ESTIMACIÓN_GRAO_EXPOSICIÓN'!$G24,0)</f>
        <v>1.6666666666666667</v>
      </c>
      <c r="I24" s="35" t="str">
        <f t="shared" si="0"/>
        <v>Alta</v>
      </c>
      <c r="J24" s="32" t="s">
        <v>40</v>
      </c>
      <c r="K24" s="32" t="s">
        <v>32</v>
      </c>
      <c r="L24" s="32" t="s">
        <v>39</v>
      </c>
      <c r="M24" s="36">
        <f t="shared" si="1"/>
        <v>3</v>
      </c>
      <c r="N24" s="37"/>
      <c r="O24" s="18"/>
      <c r="P24" s="18"/>
    </row>
    <row r="25" spans="3:16" ht="28" x14ac:dyDescent="0.2">
      <c r="C25" s="31" t="s">
        <v>63</v>
      </c>
      <c r="D25" s="32"/>
      <c r="E25" s="33"/>
      <c r="F25" s="32">
        <v>400</v>
      </c>
      <c r="G25" s="32">
        <v>50</v>
      </c>
      <c r="H25" s="34">
        <f>IFERROR('3__ESTIMACIÓN_GRAO_EXPOSICIÓN'!$F25/'3__ESTIMACIÓN_GRAO_EXPOSICIÓN'!$G25,0)</f>
        <v>8</v>
      </c>
      <c r="I25" s="35" t="str">
        <f t="shared" si="0"/>
        <v>Alta</v>
      </c>
      <c r="J25" s="32" t="s">
        <v>26</v>
      </c>
      <c r="K25" s="32" t="s">
        <v>32</v>
      </c>
      <c r="L25" s="32" t="s">
        <v>25</v>
      </c>
      <c r="M25" s="36">
        <f t="shared" si="1"/>
        <v>1</v>
      </c>
      <c r="N25" s="37"/>
      <c r="O25" s="18"/>
      <c r="P25" s="18"/>
    </row>
    <row r="26" spans="3:16" s="19" customFormat="1" ht="36" hidden="1" customHeight="1" x14ac:dyDescent="0.2">
      <c r="C26" s="20"/>
      <c r="D26" s="21"/>
      <c r="E26" s="21"/>
      <c r="F26" s="21"/>
      <c r="G26" s="21"/>
      <c r="J26" s="21"/>
      <c r="K26" s="21"/>
      <c r="L26" s="21" t="s">
        <v>79</v>
      </c>
      <c r="M26" s="22">
        <f>MROUND(AVERAGE('3__ESTIMACIÓN_GRAO_EXPOSICIÓN'!$M$19:$M$25),0.1)</f>
        <v>1.7000000000000002</v>
      </c>
      <c r="N26" s="21"/>
    </row>
    <row r="27" spans="3:16" ht="120" customHeight="1" x14ac:dyDescent="0.2"/>
    <row r="28" spans="3:16" ht="146" customHeight="1" x14ac:dyDescent="0.3">
      <c r="C28" s="55"/>
      <c r="D28" s="55"/>
      <c r="E28" s="23"/>
    </row>
    <row r="29" spans="3:16" ht="186" customHeight="1" x14ac:dyDescent="0.2"/>
    <row r="31" spans="3:16" s="24" customFormat="1" ht="15" x14ac:dyDescent="0.2">
      <c r="C31" s="28" t="s">
        <v>99</v>
      </c>
      <c r="D31" s="42" t="s">
        <v>66</v>
      </c>
      <c r="E31" s="28" t="s">
        <v>99</v>
      </c>
      <c r="F31" s="56" t="s">
        <v>66</v>
      </c>
      <c r="G31" s="56"/>
      <c r="H31" s="49"/>
      <c r="I31" s="57" t="s">
        <v>91</v>
      </c>
      <c r="J31" s="57"/>
      <c r="K31" s="57"/>
      <c r="L31" s="58" t="s">
        <v>80</v>
      </c>
      <c r="M31" s="58"/>
      <c r="N31" s="44" t="s">
        <v>66</v>
      </c>
    </row>
    <row r="32" spans="3:16" ht="68" x14ac:dyDescent="0.2">
      <c r="C32" s="29" t="s">
        <v>67</v>
      </c>
      <c r="D32" s="43" t="s">
        <v>100</v>
      </c>
      <c r="E32" s="29" t="s">
        <v>68</v>
      </c>
      <c r="F32" s="43" t="s">
        <v>81</v>
      </c>
      <c r="G32" s="43" t="s">
        <v>82</v>
      </c>
      <c r="H32" s="50" t="s">
        <v>83</v>
      </c>
      <c r="I32" s="52" t="s">
        <v>84</v>
      </c>
      <c r="J32" s="30" t="s">
        <v>85</v>
      </c>
      <c r="K32" s="30" t="s">
        <v>107</v>
      </c>
      <c r="L32" s="48" t="s">
        <v>86</v>
      </c>
      <c r="M32" s="48" t="s">
        <v>87</v>
      </c>
      <c r="N32" s="43" t="s">
        <v>76</v>
      </c>
    </row>
    <row r="33" spans="1:14" ht="56" x14ac:dyDescent="0.2">
      <c r="C33" s="31" t="s">
        <v>16</v>
      </c>
      <c r="D33" s="32" t="s">
        <v>101</v>
      </c>
      <c r="E33" s="33" t="s">
        <v>88</v>
      </c>
      <c r="F33" s="33">
        <v>10</v>
      </c>
      <c r="G33" s="38">
        <v>1</v>
      </c>
      <c r="H33" s="39" t="str">
        <f>IF('3__ESTIMACIÓN_GRAO_EXPOSICIÓN'!$G33&gt;=6,"A",IF('3__ESTIMACIÓN_GRAO_EXPOSICIÓN'!$G33&gt;=4,"M", IF('3__ESTIMACIÓN_GRAO_EXPOSICIÓN'!$G33&gt;=0, "B", "_")))</f>
        <v>B</v>
      </c>
      <c r="I33" s="32" t="s">
        <v>21</v>
      </c>
      <c r="J33" s="32" t="s">
        <v>30</v>
      </c>
      <c r="K33" s="32" t="s">
        <v>31</v>
      </c>
      <c r="L33" s="40">
        <f>IF(AND('3__ESTIMACIÓN_GRAO_EXPOSICIÓN'!$I33="&lt; 1,5",'3__ESTIMACIÓN_GRAO_EXPOSICIÓN'!$J33="NO",'3__ESTIMACIÓN_GRAO_EXPOSICIÓN'!$K33="&lt;3"),1,IF(AND('3__ESTIMACIÓN_GRAO_EXPOSICIÓN'!$I33="&lt; 1,5",'3__ESTIMACIÓN_GRAO_EXPOSICIÓN'!$J33="NO",'3__ESTIMACIÓN_GRAO_EXPOSICIÓN'!$K33="&gt;3"),2,IF(AND('3__ESTIMACIÓN_GRAO_EXPOSICIÓN'!$I33="&lt; 1,5",'3__ESTIMACIÓN_GRAO_EXPOSICIÓN'!$J33="SI",'3__ESTIMACIÓN_GRAO_EXPOSICIÓN'!$K33="&lt;3"),2,IF(AND('3__ESTIMACIÓN_GRAO_EXPOSICIÓN'!$I33="&lt; 1,5",'3__ESTIMACIÓN_GRAO_EXPOSICIÓN'!$J33="SI",'3__ESTIMACIÓN_GRAO_EXPOSICIÓN'!$K33="&gt;3"),3,1))))</f>
        <v>1</v>
      </c>
      <c r="M33" s="40">
        <f>IF(AND('3__ESTIMACIÓN_GRAO_EXPOSICIÓN'!$L33=2,'3__ESTIMACIÓN_GRAO_EXPOSICIÓN'!$F33&gt;15),3, IF( AND('3__ESTIMACIÓN_GRAO_EXPOSICIÓN'!$L33=2,'3__ESTIMACIÓN_GRAO_EXPOSICIÓN'!$F33&lt;=15),2,IF('3__ESTIMACIÓN_GRAO_EXPOSICIÓN'!$L33=3, 3, 1)))</f>
        <v>1</v>
      </c>
      <c r="N33" s="32"/>
    </row>
    <row r="34" spans="1:14" ht="56" x14ac:dyDescent="0.2">
      <c r="C34" s="31" t="s">
        <v>27</v>
      </c>
      <c r="D34" s="32" t="s">
        <v>102</v>
      </c>
      <c r="E34" s="33" t="s">
        <v>96</v>
      </c>
      <c r="F34" s="33">
        <v>25</v>
      </c>
      <c r="G34" s="38">
        <v>30</v>
      </c>
      <c r="H34" s="39" t="str">
        <f>IF('3__ESTIMACIÓN_GRAO_EXPOSICIÓN'!$G34&gt;=6,"A",IF('3__ESTIMACIÓN_GRAO_EXPOSICIÓN'!$G34&gt;=4,"M", IF('3__ESTIMACIÓN_GRAO_EXPOSICIÓN'!$G34&gt;=0, "B", "_")))</f>
        <v>A</v>
      </c>
      <c r="I34" s="32" t="s">
        <v>29</v>
      </c>
      <c r="J34" s="32" t="s">
        <v>22</v>
      </c>
      <c r="K34" s="32" t="s">
        <v>23</v>
      </c>
      <c r="L34" s="40">
        <f>IF(AND('3__ESTIMACIÓN_GRAO_EXPOSICIÓN'!$I34="&lt; 1,5",'3__ESTIMACIÓN_GRAO_EXPOSICIÓN'!$J34="NO",'3__ESTIMACIÓN_GRAO_EXPOSICIÓN'!$K34="&lt;3"),1,IF(AND('3__ESTIMACIÓN_GRAO_EXPOSICIÓN'!$I34="&lt; 1,5",'3__ESTIMACIÓN_GRAO_EXPOSICIÓN'!$J34="NO",'3__ESTIMACIÓN_GRAO_EXPOSICIÓN'!$K34="&gt;3"),2,IF(AND('3__ESTIMACIÓN_GRAO_EXPOSICIÓN'!$I34="&lt; 1,5",'3__ESTIMACIÓN_GRAO_EXPOSICIÓN'!$J34="SI",'3__ESTIMACIÓN_GRAO_EXPOSICIÓN'!$K34="&lt;3"),2,IF(AND('3__ESTIMACIÓN_GRAO_EXPOSICIÓN'!$I34="&lt; 1,5",'3__ESTIMACIÓN_GRAO_EXPOSICIÓN'!$J34="SI",'3__ESTIMACIÓN_GRAO_EXPOSICIÓN'!$K34="&gt;3"),3,1))))</f>
        <v>1</v>
      </c>
      <c r="M34" s="40">
        <f>IF(AND('3__ESTIMACIÓN_GRAO_EXPOSICIÓN'!$L34=2,'3__ESTIMACIÓN_GRAO_EXPOSICIÓN'!$F34&gt;15),3, IF( AND('3__ESTIMACIÓN_GRAO_EXPOSICIÓN'!$L34=2,'3__ESTIMACIÓN_GRAO_EXPOSICIÓN'!$F34&lt;=15),2,IF('3__ESTIMACIÓN_GRAO_EXPOSICIÓN'!$L34=3, 3, 1)))</f>
        <v>1</v>
      </c>
      <c r="N34" s="32"/>
    </row>
    <row r="35" spans="1:14" ht="56" x14ac:dyDescent="0.2">
      <c r="C35" s="31" t="s">
        <v>37</v>
      </c>
      <c r="D35" s="32" t="s">
        <v>103</v>
      </c>
      <c r="E35" s="33" t="s">
        <v>46</v>
      </c>
      <c r="F35" s="33">
        <v>10</v>
      </c>
      <c r="G35" s="38">
        <v>2</v>
      </c>
      <c r="H35" s="39" t="str">
        <f>IF('3__ESTIMACIÓN_GRAO_EXPOSICIÓN'!$G35&gt;=6,"A",IF('3__ESTIMACIÓN_GRAO_EXPOSICIÓN'!$G35&gt;=4,"M", IF('3__ESTIMACIÓN_GRAO_EXPOSICIÓN'!$G35&gt;=0, "B", "_")))</f>
        <v>B</v>
      </c>
      <c r="I35" s="32" t="s">
        <v>29</v>
      </c>
      <c r="J35" s="32" t="s">
        <v>22</v>
      </c>
      <c r="K35" s="32" t="s">
        <v>31</v>
      </c>
      <c r="L35" s="40">
        <f>IF(AND('3__ESTIMACIÓN_GRAO_EXPOSICIÓN'!$I35="&lt; 1,5",'3__ESTIMACIÓN_GRAO_EXPOSICIÓN'!$J35="NO",'3__ESTIMACIÓN_GRAO_EXPOSICIÓN'!$K35="&lt;3"),1,IF(AND('3__ESTIMACIÓN_GRAO_EXPOSICIÓN'!$I35="&lt; 1,5",'3__ESTIMACIÓN_GRAO_EXPOSICIÓN'!$J35="NO",'3__ESTIMACIÓN_GRAO_EXPOSICIÓN'!$K35="&gt;3"),2,IF(AND('3__ESTIMACIÓN_GRAO_EXPOSICIÓN'!$I35="&lt; 1,5",'3__ESTIMACIÓN_GRAO_EXPOSICIÓN'!$J35="SI",'3__ESTIMACIÓN_GRAO_EXPOSICIÓN'!$K35="&lt;3"),2,IF(AND('3__ESTIMACIÓN_GRAO_EXPOSICIÓN'!$I35="&lt; 1,5",'3__ESTIMACIÓN_GRAO_EXPOSICIÓN'!$J35="SI",'3__ESTIMACIÓN_GRAO_EXPOSICIÓN'!$K35="&gt;3"),3,1))))</f>
        <v>2</v>
      </c>
      <c r="M35" s="40">
        <f>IF(AND('3__ESTIMACIÓN_GRAO_EXPOSICIÓN'!$L35=2,'3__ESTIMACIÓN_GRAO_EXPOSICIÓN'!$F35&gt;15),3, IF( AND('3__ESTIMACIÓN_GRAO_EXPOSICIÓN'!$L35=2,'3__ESTIMACIÓN_GRAO_EXPOSICIÓN'!$F35&lt;=15),2,IF('3__ESTIMACIÓN_GRAO_EXPOSICIÓN'!$L35=3, 3, 1)))</f>
        <v>2</v>
      </c>
      <c r="N35" s="32"/>
    </row>
    <row r="36" spans="1:14" ht="28" x14ac:dyDescent="0.2">
      <c r="C36" s="31" t="s">
        <v>42</v>
      </c>
      <c r="D36" s="32" t="s">
        <v>110</v>
      </c>
      <c r="E36" s="33" t="s">
        <v>98</v>
      </c>
      <c r="F36" s="33">
        <v>10</v>
      </c>
      <c r="G36" s="38">
        <v>8</v>
      </c>
      <c r="H36" s="39" t="str">
        <f>IF('3__ESTIMACIÓN_GRAO_EXPOSICIÓN'!$G36&gt;=6,"A",IF('3__ESTIMACIÓN_GRAO_EXPOSICIÓN'!$G36&gt;=4,"M", IF('3__ESTIMACIÓN_GRAO_EXPOSICIÓN'!$G36&gt;=0, "B", "_")))</f>
        <v>A</v>
      </c>
      <c r="I36" s="32" t="s">
        <v>29</v>
      </c>
      <c r="J36" s="32" t="s">
        <v>30</v>
      </c>
      <c r="K36" s="32" t="s">
        <v>31</v>
      </c>
      <c r="L36" s="40">
        <f>IF(AND('3__ESTIMACIÓN_GRAO_EXPOSICIÓN'!$I36="&lt; 1,5",'3__ESTIMACIÓN_GRAO_EXPOSICIÓN'!$J36="NO",'3__ESTIMACIÓN_GRAO_EXPOSICIÓN'!$K36="&lt;3"),1,IF(AND('3__ESTIMACIÓN_GRAO_EXPOSICIÓN'!$I36="&lt; 1,5",'3__ESTIMACIÓN_GRAO_EXPOSICIÓN'!$J36="NO",'3__ESTIMACIÓN_GRAO_EXPOSICIÓN'!$K36="&gt;3"),2,IF(AND('3__ESTIMACIÓN_GRAO_EXPOSICIÓN'!$I36="&lt; 1,5",'3__ESTIMACIÓN_GRAO_EXPOSICIÓN'!$J36="SI",'3__ESTIMACIÓN_GRAO_EXPOSICIÓN'!$K36="&lt;3"),2,IF(AND('3__ESTIMACIÓN_GRAO_EXPOSICIÓN'!$I36="&lt; 1,5",'3__ESTIMACIÓN_GRAO_EXPOSICIÓN'!$J36="SI",'3__ESTIMACIÓN_GRAO_EXPOSICIÓN'!$K36="&gt;3"),3,1))))</f>
        <v>3</v>
      </c>
      <c r="M36" s="40">
        <f>IF(AND('3__ESTIMACIÓN_GRAO_EXPOSICIÓN'!$L36=2,'3__ESTIMACIÓN_GRAO_EXPOSICIÓN'!$F36&gt;15),3, IF( AND('3__ESTIMACIÓN_GRAO_EXPOSICIÓN'!$L36=2,'3__ESTIMACIÓN_GRAO_EXPOSICIÓN'!$F36&lt;=15),2,IF('3__ESTIMACIÓN_GRAO_EXPOSICIÓN'!$L36=3, 3, 1)))</f>
        <v>3</v>
      </c>
      <c r="N36" s="32"/>
    </row>
    <row r="37" spans="1:14" x14ac:dyDescent="0.2">
      <c r="C37" s="31" t="s">
        <v>45</v>
      </c>
      <c r="D37" s="32"/>
      <c r="E37" s="33" t="s">
        <v>89</v>
      </c>
      <c r="F37" s="33"/>
      <c r="G37" s="38">
        <v>2</v>
      </c>
      <c r="H37" s="39" t="str">
        <f>IF('3__ESTIMACIÓN_GRAO_EXPOSICIÓN'!$G37&gt;=6,"A",IF('3__ESTIMACIÓN_GRAO_EXPOSICIÓN'!$G37&gt;=4,"M", IF('3__ESTIMACIÓN_GRAO_EXPOSICIÓN'!$G37&gt;=0, "B", "_")))</f>
        <v>B</v>
      </c>
      <c r="I37" s="32" t="s">
        <v>21</v>
      </c>
      <c r="J37" s="32" t="s">
        <v>30</v>
      </c>
      <c r="K37" s="32" t="s">
        <v>31</v>
      </c>
      <c r="L37" s="40">
        <f>IF(AND('3__ESTIMACIÓN_GRAO_EXPOSICIÓN'!$I37="&lt; 1,5",'3__ESTIMACIÓN_GRAO_EXPOSICIÓN'!$J37="NO",'3__ESTIMACIÓN_GRAO_EXPOSICIÓN'!$K37="&lt;3"),1,IF(AND('3__ESTIMACIÓN_GRAO_EXPOSICIÓN'!$I37="&lt; 1,5",'3__ESTIMACIÓN_GRAO_EXPOSICIÓN'!$J37="NO",'3__ESTIMACIÓN_GRAO_EXPOSICIÓN'!$K37="&gt;3"),2,IF(AND('3__ESTIMACIÓN_GRAO_EXPOSICIÓN'!$I37="&lt; 1,5",'3__ESTIMACIÓN_GRAO_EXPOSICIÓN'!$J37="SI",'3__ESTIMACIÓN_GRAO_EXPOSICIÓN'!$K37="&lt;3"),2,IF(AND('3__ESTIMACIÓN_GRAO_EXPOSICIÓN'!$I37="&lt; 1,5",'3__ESTIMACIÓN_GRAO_EXPOSICIÓN'!$J37="SI",'3__ESTIMACIÓN_GRAO_EXPOSICIÓN'!$K37="&gt;3"),3,1))))</f>
        <v>1</v>
      </c>
      <c r="M37" s="40">
        <f>IF(AND('3__ESTIMACIÓN_GRAO_EXPOSICIÓN'!$L37=2,'3__ESTIMACIÓN_GRAO_EXPOSICIÓN'!$F37&gt;15),3, IF( AND('3__ESTIMACIÓN_GRAO_EXPOSICIÓN'!$L37=2,'3__ESTIMACIÓN_GRAO_EXPOSICIÓN'!$F37&lt;=15),2,IF('3__ESTIMACIÓN_GRAO_EXPOSICIÓN'!$L37=3, 3, 1)))</f>
        <v>1</v>
      </c>
      <c r="N37" s="32"/>
    </row>
    <row r="38" spans="1:14" x14ac:dyDescent="0.2">
      <c r="C38" s="31" t="s">
        <v>45</v>
      </c>
      <c r="D38" s="32" t="s">
        <v>104</v>
      </c>
      <c r="E38" s="33" t="s">
        <v>51</v>
      </c>
      <c r="F38" s="33">
        <v>15</v>
      </c>
      <c r="G38" s="38">
        <v>6</v>
      </c>
      <c r="H38" s="39" t="str">
        <f>IF('3__ESTIMACIÓN_GRAO_EXPOSICIÓN'!$G38&gt;=6,"A",IF('3__ESTIMACIÓN_GRAO_EXPOSICIÓN'!$G38&gt;=4,"M", IF('3__ESTIMACIÓN_GRAO_EXPOSICIÓN'!$G38&gt;=0, "B", "_")))</f>
        <v>A</v>
      </c>
      <c r="I38" s="32" t="s">
        <v>29</v>
      </c>
      <c r="J38" s="32" t="s">
        <v>30</v>
      </c>
      <c r="K38" s="32" t="s">
        <v>31</v>
      </c>
      <c r="L38" s="40">
        <f>IF(AND('3__ESTIMACIÓN_GRAO_EXPOSICIÓN'!$I38="&lt; 1,5",'3__ESTIMACIÓN_GRAO_EXPOSICIÓN'!$J38="NO",'3__ESTIMACIÓN_GRAO_EXPOSICIÓN'!$K38="&lt;3"),1,IF(AND('3__ESTIMACIÓN_GRAO_EXPOSICIÓN'!$I38="&lt; 1,5",'3__ESTIMACIÓN_GRAO_EXPOSICIÓN'!$J38="NO",'3__ESTIMACIÓN_GRAO_EXPOSICIÓN'!$K38="&gt;3"),2,IF(AND('3__ESTIMACIÓN_GRAO_EXPOSICIÓN'!$I38="&lt; 1,5",'3__ESTIMACIÓN_GRAO_EXPOSICIÓN'!$J38="SI",'3__ESTIMACIÓN_GRAO_EXPOSICIÓN'!$K38="&lt;3"),2,IF(AND('3__ESTIMACIÓN_GRAO_EXPOSICIÓN'!$I38="&lt; 1,5",'3__ESTIMACIÓN_GRAO_EXPOSICIÓN'!$J38="SI",'3__ESTIMACIÓN_GRAO_EXPOSICIÓN'!$K38="&gt;3"),3,1))))</f>
        <v>3</v>
      </c>
      <c r="M38" s="40">
        <f>IF(AND('3__ESTIMACIÓN_GRAO_EXPOSICIÓN'!$L38=2,'3__ESTIMACIÓN_GRAO_EXPOSICIÓN'!$F38&gt;15),3, IF( AND('3__ESTIMACIÓN_GRAO_EXPOSICIÓN'!$L38=2,'3__ESTIMACIÓN_GRAO_EXPOSICIÓN'!$F38&lt;=15),2,IF('3__ESTIMACIÓN_GRAO_EXPOSICIÓN'!$L38=3, 3, 1)))</f>
        <v>3</v>
      </c>
      <c r="N38" s="32"/>
    </row>
    <row r="39" spans="1:14" x14ac:dyDescent="0.2">
      <c r="C39" s="31" t="s">
        <v>45</v>
      </c>
      <c r="D39" s="32"/>
      <c r="E39" s="33"/>
      <c r="F39" s="33">
        <v>16</v>
      </c>
      <c r="G39" s="38">
        <v>10</v>
      </c>
      <c r="H39" s="39" t="str">
        <f>IF('3__ESTIMACIÓN_GRAO_EXPOSICIÓN'!$G39&gt;=6,"A",IF('3__ESTIMACIÓN_GRAO_EXPOSICIÓN'!$G39&gt;=4,"M", IF('3__ESTIMACIÓN_GRAO_EXPOSICIÓN'!$G39&gt;=0, "B", "_")))</f>
        <v>A</v>
      </c>
      <c r="I39" s="32" t="s">
        <v>29</v>
      </c>
      <c r="J39" s="32" t="s">
        <v>30</v>
      </c>
      <c r="K39" s="32" t="s">
        <v>23</v>
      </c>
      <c r="L39" s="40">
        <f>IF(AND('3__ESTIMACIÓN_GRAO_EXPOSICIÓN'!$I39="&lt; 1,5",'3__ESTIMACIÓN_GRAO_EXPOSICIÓN'!$J39="NO",'3__ESTIMACIÓN_GRAO_EXPOSICIÓN'!$K39="&lt;3"),1,IF(AND('3__ESTIMACIÓN_GRAO_EXPOSICIÓN'!$I39="&lt; 1,5",'3__ESTIMACIÓN_GRAO_EXPOSICIÓN'!$J39="NO",'3__ESTIMACIÓN_GRAO_EXPOSICIÓN'!$K39="&gt;3"),2,IF(AND('3__ESTIMACIÓN_GRAO_EXPOSICIÓN'!$I39="&lt; 1,5",'3__ESTIMACIÓN_GRAO_EXPOSICIÓN'!$J39="SI",'3__ESTIMACIÓN_GRAO_EXPOSICIÓN'!$K39="&lt;3"),2,IF(AND('3__ESTIMACIÓN_GRAO_EXPOSICIÓN'!$I39="&lt; 1,5",'3__ESTIMACIÓN_GRAO_EXPOSICIÓN'!$J39="SI",'3__ESTIMACIÓN_GRAO_EXPOSICIÓN'!$K39="&gt;3"),3,1))))</f>
        <v>2</v>
      </c>
      <c r="M39" s="40">
        <f>IF(AND('3__ESTIMACIÓN_GRAO_EXPOSICIÓN'!$L39=2,'3__ESTIMACIÓN_GRAO_EXPOSICIÓN'!$F39&gt;15),3, IF( AND('3__ESTIMACIÓN_GRAO_EXPOSICIÓN'!$L39=2,'3__ESTIMACIÓN_GRAO_EXPOSICIÓN'!$F39&lt;=15),2,IF('3__ESTIMACIÓN_GRAO_EXPOSICIÓN'!$L39=3, 3, 1)))</f>
        <v>3</v>
      </c>
      <c r="N39" s="32"/>
    </row>
    <row r="40" spans="1:14" x14ac:dyDescent="0.2">
      <c r="C40" s="31" t="s">
        <v>57</v>
      </c>
      <c r="D40" s="32"/>
      <c r="E40" s="33"/>
      <c r="F40" s="33"/>
      <c r="G40" s="38"/>
      <c r="H40" s="39" t="str">
        <f>IF('3__ESTIMACIÓN_GRAO_EXPOSICIÓN'!$G40&gt;=6,"A",IF('3__ESTIMACIÓN_GRAO_EXPOSICIÓN'!$G40&gt;=4,"M", IF('3__ESTIMACIÓN_GRAO_EXPOSICIÓN'!$G40&gt;=0, "B", "_")))</f>
        <v>B</v>
      </c>
      <c r="I40" s="32"/>
      <c r="J40" s="32"/>
      <c r="K40" s="32"/>
      <c r="L40" s="41">
        <f>IF(AND('3__ESTIMACIÓN_GRAO_EXPOSICIÓN'!$I40="&lt; 1,5",'3__ESTIMACIÓN_GRAO_EXPOSICIÓN'!$J40="NO",'3__ESTIMACIÓN_GRAO_EXPOSICIÓN'!$K40="&lt;3"),1,IF(AND('3__ESTIMACIÓN_GRAO_EXPOSICIÓN'!$I40="&lt; 1,5",'3__ESTIMACIÓN_GRAO_EXPOSICIÓN'!$J40="NO",'3__ESTIMACIÓN_GRAO_EXPOSICIÓN'!$K40="&gt;3"),2,IF(AND('3__ESTIMACIÓN_GRAO_EXPOSICIÓN'!$I40="&lt; 1,5",'3__ESTIMACIÓN_GRAO_EXPOSICIÓN'!$J40="SI",'3__ESTIMACIÓN_GRAO_EXPOSICIÓN'!$K40="&lt;3"),2,IF(AND('3__ESTIMACIÓN_GRAO_EXPOSICIÓN'!$I40="&lt; 1,5",'3__ESTIMACIÓN_GRAO_EXPOSICIÓN'!$J40="SI",'3__ESTIMACIÓN_GRAO_EXPOSICIÓN'!$K40="&gt;3"),3,1))))</f>
        <v>1</v>
      </c>
      <c r="M40" s="41">
        <f>IF(AND('3__ESTIMACIÓN_GRAO_EXPOSICIÓN'!$L40=2,'3__ESTIMACIÓN_GRAO_EXPOSICIÓN'!$F40&gt;15),3, IF( AND('3__ESTIMACIÓN_GRAO_EXPOSICIÓN'!$L40=2,'3__ESTIMACIÓN_GRAO_EXPOSICIÓN'!$F40&lt;=15),2,IF('3__ESTIMACIÓN_GRAO_EXPOSICIÓN'!$L40=3, 3, 1)))</f>
        <v>1</v>
      </c>
      <c r="N40" s="32"/>
    </row>
    <row r="41" spans="1:14" ht="28" x14ac:dyDescent="0.2">
      <c r="A41" s="26"/>
      <c r="B41" s="26"/>
      <c r="C41" s="32" t="s">
        <v>63</v>
      </c>
      <c r="D41" s="32"/>
      <c r="E41" s="33"/>
      <c r="F41" s="33">
        <v>14</v>
      </c>
      <c r="G41" s="38">
        <v>16</v>
      </c>
      <c r="H41" s="39" t="str">
        <f>IF('3__ESTIMACIÓN_GRAO_EXPOSICIÓN'!$G41&gt;=6,"A",IF('3__ESTIMACIÓN_GRAO_EXPOSICIÓN'!$G41&gt;=4,"M", IF('3__ESTIMACIÓN_GRAO_EXPOSICIÓN'!$G41&gt;=0, "B", "_")))</f>
        <v>A</v>
      </c>
      <c r="I41" s="32" t="s">
        <v>29</v>
      </c>
      <c r="J41" s="32" t="s">
        <v>30</v>
      </c>
      <c r="K41" s="32" t="s">
        <v>23</v>
      </c>
      <c r="L41" s="40">
        <f>IF(AND('3__ESTIMACIÓN_GRAO_EXPOSICIÓN'!$I41="&lt; 1,5",'3__ESTIMACIÓN_GRAO_EXPOSICIÓN'!$J41="NO",'3__ESTIMACIÓN_GRAO_EXPOSICIÓN'!$K41="&lt;3"),1,IF(AND('3__ESTIMACIÓN_GRAO_EXPOSICIÓN'!$I41="&lt; 1,5",'3__ESTIMACIÓN_GRAO_EXPOSICIÓN'!$J41="NO",'3__ESTIMACIÓN_GRAO_EXPOSICIÓN'!$K41="&gt;3"),2,IF(AND('3__ESTIMACIÓN_GRAO_EXPOSICIÓN'!$I41="&lt; 1,5",'3__ESTIMACIÓN_GRAO_EXPOSICIÓN'!$J41="SI",'3__ESTIMACIÓN_GRAO_EXPOSICIÓN'!$K41="&lt;3"),2,IF(AND('3__ESTIMACIÓN_GRAO_EXPOSICIÓN'!$I41="&lt; 1,5",'3__ESTIMACIÓN_GRAO_EXPOSICIÓN'!$J41="SI",'3__ESTIMACIÓN_GRAO_EXPOSICIÓN'!$K41="&gt;3"),3,1))))</f>
        <v>2</v>
      </c>
      <c r="M41" s="40">
        <f>IF(AND('3__ESTIMACIÓN_GRAO_EXPOSICIÓN'!$L41=2,'3__ESTIMACIÓN_GRAO_EXPOSICIÓN'!$F41&gt;15),3, IF( AND('3__ESTIMACIÓN_GRAO_EXPOSICIÓN'!$L41=2,'3__ESTIMACIÓN_GRAO_EXPOSICIÓN'!$F41&lt;=15),2,IF('3__ESTIMACIÓN_GRAO_EXPOSICIÓN'!$L41=3, 3, 1)))</f>
        <v>2</v>
      </c>
      <c r="N41" s="32"/>
    </row>
    <row r="42" spans="1:14" hidden="1" x14ac:dyDescent="0.2">
      <c r="C42" s="15" t="s">
        <v>90</v>
      </c>
      <c r="D42" s="16"/>
      <c r="E42" s="17"/>
      <c r="F42" s="17"/>
      <c r="G42" s="16"/>
      <c r="H42" s="25"/>
      <c r="I42" s="16"/>
      <c r="J42" s="16"/>
      <c r="K42" s="16"/>
      <c r="L42" s="27">
        <f>SUBTOTAL(101,'3__ESTIMACIÓN_GRAO_EXPOSICIÓN'!$L$33:$L$41)</f>
        <v>1.7777777777777777</v>
      </c>
      <c r="M42" s="27">
        <f>SUBTOTAL(101,'3__ESTIMACIÓN_GRAO_EXPOSICIÓN'!$M$33:$M$41)</f>
        <v>1.8888888888888888</v>
      </c>
      <c r="N42" s="16">
        <f>SUBTOTAL(103,'3__ESTIMACIÓN_GRAO_EXPOSICIÓN'!$N$33:$N$41)</f>
        <v>0</v>
      </c>
    </row>
    <row r="43" spans="1:14" ht="16" customHeight="1" x14ac:dyDescent="0.2">
      <c r="C43" s="26"/>
      <c r="D43" s="26"/>
      <c r="E43" s="26"/>
      <c r="F43" s="26"/>
    </row>
    <row r="45" spans="1:14" ht="34" x14ac:dyDescent="0.2">
      <c r="I45" s="14" t="s">
        <v>78</v>
      </c>
    </row>
  </sheetData>
  <sheetProtection sheet="1" objects="1" scenarios="1"/>
  <mergeCells count="6">
    <mergeCell ref="J17:L17"/>
    <mergeCell ref="C28:D28"/>
    <mergeCell ref="F31:G31"/>
    <mergeCell ref="I31:K31"/>
    <mergeCell ref="L31:M31"/>
    <mergeCell ref="F17:G17"/>
  </mergeCells>
  <conditionalFormatting sqref="M26">
    <cfRule type="cellIs" dxfId="34" priority="7" stopIfTrue="1" operator="between">
      <formula>0.67</formula>
      <formula>2.33</formula>
    </cfRule>
  </conditionalFormatting>
  <conditionalFormatting sqref="M26">
    <cfRule type="cellIs" dxfId="33" priority="8" stopIfTrue="1" operator="between">
      <formula>1</formula>
      <formula>1.66</formula>
    </cfRule>
  </conditionalFormatting>
  <conditionalFormatting sqref="M26">
    <cfRule type="cellIs" dxfId="32" priority="9" stopIfTrue="1" operator="between">
      <formula>2.34</formula>
      <formula>3</formula>
    </cfRule>
  </conditionalFormatting>
  <conditionalFormatting sqref="M19:M25 L33:M41">
    <cfRule type="cellIs" dxfId="31" priority="4" stopIfTrue="1" operator="equal">
      <formula>1</formula>
    </cfRule>
  </conditionalFormatting>
  <conditionalFormatting sqref="M19:M25">
    <cfRule type="cellIs" dxfId="30" priority="5" stopIfTrue="1" operator="equal">
      <formula>2</formula>
    </cfRule>
  </conditionalFormatting>
  <conditionalFormatting sqref="L33:M41">
    <cfRule type="cellIs" dxfId="29" priority="10" stopIfTrue="1" operator="equal">
      <formula>2</formula>
    </cfRule>
  </conditionalFormatting>
  <conditionalFormatting sqref="L33:M39 L41:M41">
    <cfRule type="cellIs" dxfId="28" priority="11" stopIfTrue="1" operator="equal">
      <formula>3</formula>
    </cfRule>
  </conditionalFormatting>
  <conditionalFormatting sqref="L40:M40">
    <cfRule type="cellIs" dxfId="27" priority="12" stopIfTrue="1" operator="equal">
      <formula>3</formula>
    </cfRule>
  </conditionalFormatting>
  <conditionalFormatting sqref="M19:M25">
    <cfRule type="cellIs" dxfId="26" priority="6" stopIfTrue="1" operator="equal">
      <formula>3</formula>
    </cfRule>
  </conditionalFormatting>
  <pageMargins left="0.70000000000000007" right="0.70000000000000007" top="0.75" bottom="0.75" header="0.30000000000000004" footer="0.30000000000000004"/>
  <pageSetup paperSize="0" scale="44" fitToWidth="0" fitToHeight="0" orientation="landscape" horizontalDpi="0" verticalDpi="0" copies="0"/>
  <drawing r:id="rId1"/>
  <legacy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200-000000000000}">
          <x14:formula1>
            <xm:f>'1__DATOS_XERAIS'!$R$11:$R$19</xm:f>
          </x14:formula1>
          <xm:sqref>K33:K41</xm:sqref>
        </x14:dataValidation>
        <x14:dataValidation type="list" allowBlank="1" showInputMessage="1" showErrorMessage="1" xr:uid="{00000000-0002-0000-0200-000001000000}">
          <x14:formula1>
            <xm:f>'1__DATOS_XERAIS'!$B$11:$B$36</xm:f>
          </x14:formula1>
          <xm:sqref>C19:C25 C33:C41</xm:sqref>
        </x14:dataValidation>
        <x14:dataValidation type="list" allowBlank="1" showInputMessage="1" showErrorMessage="1" xr:uid="{00000000-0002-0000-0200-000002000000}">
          <x14:formula1>
            <xm:f>'1__DATOS_XERAIS'!$D$11:$D$36</xm:f>
          </x14:formula1>
          <xm:sqref>E19:E25 E33:E41</xm:sqref>
        </x14:dataValidation>
        <x14:dataValidation type="list" allowBlank="1" showInputMessage="1" showErrorMessage="1" xr:uid="{00000000-0002-0000-0200-000003000000}">
          <x14:formula1>
            <xm:f>'1__DATOS_XERAIS'!$X$11:$X$19</xm:f>
          </x14:formula1>
          <xm:sqref>J19:J25</xm:sqref>
        </x14:dataValidation>
        <x14:dataValidation type="list" allowBlank="1" showInputMessage="1" showErrorMessage="1" xr:uid="{00000000-0002-0000-0200-000004000000}">
          <x14:formula1>
            <xm:f>'1__DATOS_XERAIS'!$T$11:$T$19</xm:f>
          </x14:formula1>
          <xm:sqref>K19:K25</xm:sqref>
        </x14:dataValidation>
        <x14:dataValidation type="list" allowBlank="1" showInputMessage="1" showErrorMessage="1" xr:uid="{00000000-0002-0000-0200-000005000000}">
          <x14:formula1>
            <xm:f>'1__DATOS_XERAIS'!$V$11:$V$19</xm:f>
          </x14:formula1>
          <xm:sqref>L19:L25</xm:sqref>
        </x14:dataValidation>
        <x14:dataValidation type="list" allowBlank="1" showInputMessage="1" showErrorMessage="1" xr:uid="{00000000-0002-0000-0200-000006000000}">
          <x14:formula1>
            <xm:f>'1__DATOS_XERAIS'!$N$11:$N$19</xm:f>
          </x14:formula1>
          <xm:sqref>I33:I41</xm:sqref>
        </x14:dataValidation>
        <x14:dataValidation type="list" allowBlank="1" showInputMessage="1" showErrorMessage="1" xr:uid="{00000000-0002-0000-0200-000007000000}">
          <x14:formula1>
            <xm:f>'1__DATOS_XERAIS'!$P$11:$P$19</xm:f>
          </x14:formula1>
          <xm:sqref>J33:J41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1__DATOS_XERAIS</vt:lpstr>
      <vt:lpstr>2__DIAGRAMAS DE FLUXO</vt:lpstr>
      <vt:lpstr>3__ESTIMACIÓN_GRAO_EXPOSICIÓN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Joaquín Gómez Varela</dc:creator>
  <cp:lastModifiedBy>Juako</cp:lastModifiedBy>
  <cp:lastPrinted>2018-07-06T10:30:03Z</cp:lastPrinted>
  <dcterms:created xsi:type="dcterms:W3CDTF">2015-06-03T14:20:32Z</dcterms:created>
  <dcterms:modified xsi:type="dcterms:W3CDTF">2020-12-29T18:35:44Z</dcterms:modified>
</cp:coreProperties>
</file>