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0000.SXD\CORONAVIRUS\PLAN_AF_COVID\00_PLAN_REACTIVACIÓN\PUBLICACIÓN_RAFA\CARTAFOL_4\GUÍA DEFINITIVA\"/>
    </mc:Choice>
  </mc:AlternateContent>
  <xr:revisionPtr revIDLastSave="0" documentId="13_ncr:1_{BD032023-59BF-4D4B-9477-273BEF64727E}" xr6:coauthVersionLast="45" xr6:coauthVersionMax="46" xr10:uidLastSave="{00000000-0000-0000-0000-000000000000}"/>
  <bookViews>
    <workbookView xWindow="-120" yWindow="-120" windowWidth="29040" windowHeight="15840" activeTab="2" xr2:uid="{00000000-000D-0000-FFFF-FFFF00000000}"/>
  </bookViews>
  <sheets>
    <sheet name="1__DATOS_GENERALES" sheetId="1" r:id="rId1"/>
    <sheet name="2__DIAGRAMAS DE FLUJO" sheetId="2" r:id="rId2"/>
    <sheet name="3__ESTIMACIÓN_GRADO_EXPOSICIÓN" sheetId="3" r:id="rId3"/>
  </sheets>
  <definedNames>
    <definedName name="_GoBack" localSheetId="2">'3__ESTIMACIÓN_GRADO_EXPOSICIÓN'!#REF!</definedName>
    <definedName name="Listado">!#REF!</definedName>
    <definedName name="Listadoxcurso">!#REF!</definedName>
    <definedName name="Sí">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6" i="3" l="1"/>
  <c r="L35" i="3"/>
  <c r="M35" i="3" s="1"/>
  <c r="H35" i="3"/>
  <c r="L34" i="3"/>
  <c r="M34" i="3" s="1"/>
  <c r="H34" i="3"/>
  <c r="L33" i="3"/>
  <c r="M33" i="3" s="1"/>
  <c r="H33" i="3"/>
  <c r="L32" i="3"/>
  <c r="M32" i="3" s="1"/>
  <c r="H32" i="3"/>
  <c r="L31" i="3"/>
  <c r="M31" i="3" s="1"/>
  <c r="H31" i="3"/>
  <c r="L30" i="3"/>
  <c r="M30" i="3" s="1"/>
  <c r="H30" i="3"/>
  <c r="L29" i="3"/>
  <c r="M29" i="3" s="1"/>
  <c r="H29" i="3"/>
  <c r="M28" i="3"/>
  <c r="L28" i="3"/>
  <c r="H28" i="3"/>
  <c r="L27" i="3"/>
  <c r="M27" i="3" s="1"/>
  <c r="H27" i="3"/>
  <c r="H19" i="3"/>
  <c r="H18" i="3"/>
  <c r="I18" i="3" s="1"/>
  <c r="M18" i="3" s="1"/>
  <c r="H16" i="3"/>
  <c r="I16" i="3" s="1"/>
  <c r="M16" i="3" s="1"/>
  <c r="H15" i="3"/>
  <c r="I15" i="3" s="1"/>
  <c r="M15" i="3" s="1"/>
  <c r="H14" i="3"/>
  <c r="I14" i="3" s="1"/>
  <c r="M14" i="3" s="1"/>
  <c r="H13" i="3"/>
  <c r="I13" i="3" s="1"/>
  <c r="M13" i="3" s="1"/>
  <c r="H7" i="1"/>
  <c r="I19" i="3"/>
  <c r="M19" i="3" s="1"/>
  <c r="I17" i="3"/>
  <c r="M17" i="3" s="1"/>
  <c r="M36" i="3" l="1"/>
  <c r="M20" i="3"/>
  <c r="L3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2" authorId="0" shapeId="0" xr:uid="{00000000-0006-0000-0200-000001000000}">
      <text>
        <r>
          <rPr>
            <sz val="12"/>
            <color rgb="FF000000"/>
            <rFont val="Calibri"/>
            <family val="2"/>
          </rPr>
          <t xml:space="preserve">Comentario:
</t>
        </r>
        <r>
          <rPr>
            <sz val="12"/>
            <color rgb="FF000000"/>
            <rFont val="Calibri"/>
            <family val="2"/>
          </rPr>
          <t xml:space="preserve">    En silencio: No se habla, se respira con poco agitación
</t>
        </r>
        <r>
          <rPr>
            <sz val="12"/>
            <color rgb="FF000000"/>
            <rFont val="Calibri"/>
            <family val="2"/>
          </rPr>
          <t xml:space="preserve">Hablando: Se habla, aumenta la frecuencia de respiración
</t>
        </r>
        <r>
          <rPr>
            <sz val="12"/>
            <color rgb="FF000000"/>
            <rFont val="Calibri"/>
            <family val="2"/>
          </rPr>
          <t xml:space="preserve">Gritando: Se habla muy fuerte, se grita, se exhala con fuerza
</t>
        </r>
      </text>
    </comment>
    <comment ref="F26" authorId="0" shapeId="0" xr:uid="{00000000-0006-0000-0200-000002000000}">
      <text>
        <r>
          <rPr>
            <sz val="12"/>
            <color rgb="FF000000"/>
            <rFont val="Calibri"/>
            <family val="2"/>
          </rPr>
          <t xml:space="preserve">Comentario:
</t>
        </r>
        <r>
          <rPr>
            <sz val="12"/>
            <color rgb="FF000000"/>
            <rFont val="Calibri"/>
            <family val="2"/>
          </rPr>
          <t xml:space="preserve">     (Si acumulan una tarea de grado medio durante más de 15 minutos seguidos implicará riesgo alto
</t>
        </r>
      </text>
    </comment>
    <comment ref="J26" authorId="0" shapeId="0" xr:uid="{00000000-0006-0000-0200-000003000000}">
      <text>
        <r>
          <rPr>
            <sz val="12"/>
            <color rgb="FF000000"/>
            <rFont val="Calibri"/>
            <family val="2"/>
          </rPr>
          <t xml:space="preserve">Comentario:
</t>
        </r>
        <r>
          <rPr>
            <sz val="12"/>
            <color rgb="FF000000"/>
            <rFont val="Calibri"/>
            <family val="2"/>
          </rPr>
          <t xml:space="preserve">    En NO están incluídas las situaciones “de lado” o “de espaldas”, en SÍ sólo “frontal”</t>
        </r>
      </text>
    </comment>
  </commentList>
</comments>
</file>

<file path=xl/sharedStrings.xml><?xml version="1.0" encoding="utf-8"?>
<sst xmlns="http://schemas.openxmlformats.org/spreadsheetml/2006/main" count="215" uniqueCount="109">
  <si>
    <t>DURACIÓN SESIÓN</t>
  </si>
  <si>
    <t>Nº</t>
  </si>
  <si>
    <t>GRUPO</t>
  </si>
  <si>
    <t>TIPO GRUPO</t>
  </si>
  <si>
    <t>DISTANCIAS DE REFERENCIA COVID (m)</t>
  </si>
  <si>
    <t>SITUACIÓN CARA A CARA</t>
  </si>
  <si>
    <t>DURACIÓN DA INTERACCIÓN (")</t>
  </si>
  <si>
    <t>TEMPO DESENVOLVENTO PARTE (')</t>
  </si>
  <si>
    <t>COMPORTAMENTO VERBAL</t>
  </si>
  <si>
    <t>TIPO DE VENTILACIÓN</t>
  </si>
  <si>
    <t>GRUPO DE TRABALLO</t>
  </si>
  <si>
    <t>Sala de táctica</t>
  </si>
  <si>
    <t>A</t>
  </si>
  <si>
    <t>Peralte Domínguez, Manuel</t>
  </si>
  <si>
    <t>&gt; 1,5</t>
  </si>
  <si>
    <t>NO</t>
  </si>
  <si>
    <t>&lt;3</t>
  </si>
  <si>
    <t>&gt; 15</t>
  </si>
  <si>
    <t>En silencio</t>
  </si>
  <si>
    <t>Exterior con boa ventilación</t>
  </si>
  <si>
    <t>Suárez Cal, Pedro</t>
  </si>
  <si>
    <t>&lt; 1,5</t>
  </si>
  <si>
    <t>SI</t>
  </si>
  <si>
    <t>&gt;3</t>
  </si>
  <si>
    <t>&lt; 15</t>
  </si>
  <si>
    <t>Falando</t>
  </si>
  <si>
    <t>Interior con boa ventilación</t>
  </si>
  <si>
    <t>B</t>
  </si>
  <si>
    <t>PARTE PRINCIPAL 1</t>
  </si>
  <si>
    <t>Martínez Orujo, Marta</t>
  </si>
  <si>
    <t>Berrando</t>
  </si>
  <si>
    <t>Interior con mala ventilación</t>
  </si>
  <si>
    <t>C</t>
  </si>
  <si>
    <t>PARTE PRINCIPAL 2</t>
  </si>
  <si>
    <t>Valencia Atenas, Susana</t>
  </si>
  <si>
    <t>D</t>
  </si>
  <si>
    <t>PARTE PRINCIPAL 3</t>
  </si>
  <si>
    <t>Banda Sur</t>
  </si>
  <si>
    <t>Reiríz López, Juana</t>
  </si>
  <si>
    <t>E</t>
  </si>
  <si>
    <t>Gómez Ruíz, Valeria</t>
  </si>
  <si>
    <t>F</t>
  </si>
  <si>
    <t>Centro do Campo</t>
  </si>
  <si>
    <t>Franco Martínez, Sara</t>
  </si>
  <si>
    <t>G</t>
  </si>
  <si>
    <t>Tomás Galego, Fernando</t>
  </si>
  <si>
    <t>H</t>
  </si>
  <si>
    <t>VOLTA Á CALMA</t>
  </si>
  <si>
    <t>Farré Lousa, Carlos</t>
  </si>
  <si>
    <t>I</t>
  </si>
  <si>
    <t>Míguez Rodríguez, Mateo</t>
  </si>
  <si>
    <t>J</t>
  </si>
  <si>
    <t>…</t>
  </si>
  <si>
    <t>Fonsiño Nieto, Rquel</t>
  </si>
  <si>
    <t>Introducir información manualmente</t>
  </si>
  <si>
    <t>INSTALACIÓN</t>
  </si>
  <si>
    <t>SUPERFICIE M2</t>
  </si>
  <si>
    <t>Nº DXTISTAS GRUPO</t>
  </si>
  <si>
    <t>m2 x dxtista</t>
  </si>
  <si>
    <t>OCUPACIÓN (10m2 x dxtista)</t>
  </si>
  <si>
    <t>NIVEL DE VENTILACIÓN</t>
  </si>
  <si>
    <t>Recomendaciones Generales</t>
  </si>
  <si>
    <t>Acciones correctoras</t>
  </si>
  <si>
    <t>GRAO EXPOSICIÓN XERAL CONTEXTO</t>
  </si>
  <si>
    <t>*, Baixo; 2, Medio; 3, Maior</t>
  </si>
  <si>
    <t>ACUMULACIÓN DXTISTAS</t>
  </si>
  <si>
    <t>DISTANCIA</t>
  </si>
  <si>
    <t>SITUACIÓN "CARA A CARA"</t>
  </si>
  <si>
    <t>Zona tras portería</t>
  </si>
  <si>
    <t>Pav. I</t>
  </si>
  <si>
    <t>Total</t>
  </si>
  <si>
    <t>1º cuarto do campo</t>
  </si>
  <si>
    <t>Presentacion da sesión. Ao exterior, con máscarás e mantendo 2m de seguridade entre os participantes</t>
  </si>
  <si>
    <t>Quecemento individual, asígnanse espazos nun entorno distribuido, 10 minutos trote, mobilidade articular, estiramentos,...</t>
  </si>
  <si>
    <t>Multisaltos por rúas (unha sí unha no), e con distribución lonxitudinal, distancia entre atletas de 10m</t>
  </si>
  <si>
    <t>exercicios de alta intensidade</t>
  </si>
  <si>
    <t>Zona de portería</t>
  </si>
  <si>
    <t>MINUTOS DE TEMPO ACUMULADO INTERACCIÓN</t>
  </si>
  <si>
    <t>OCASIONAL</t>
  </si>
  <si>
    <t>FECHA y HORA COMIENZO</t>
  </si>
  <si>
    <t>FECHA Y HORA FINALIZACIÓN</t>
  </si>
  <si>
    <t>DISTRIBUCIÓN PARTES DE LA SESIÓN</t>
  </si>
  <si>
    <r>
      <t xml:space="preserve">PARTICIPANTES EN LA SESIÓN </t>
    </r>
    <r>
      <rPr>
        <sz val="10"/>
        <color rgb="FF000000"/>
        <rFont val="Calibri (Cuerpo)"/>
      </rPr>
      <t>(importante para trazabilidade)</t>
    </r>
  </si>
  <si>
    <t>INSTALACIONES O ESPACIOS A EMPLEAR</t>
  </si>
  <si>
    <t>Elegir en el desplegable de cada celda</t>
  </si>
  <si>
    <t>OBSERVACIONES MOMENTO DE LA SESIÓN</t>
  </si>
  <si>
    <t>MOMENTO DE LA SESIÓN</t>
  </si>
  <si>
    <t>**INTENSIDAD VERBAL O RESPIRATORIA</t>
  </si>
  <si>
    <t>* º DE EXPOSICIÓN CONTEXTO GENERAL</t>
  </si>
  <si>
    <t>ACCIONES CORRECTORAS</t>
  </si>
  <si>
    <t>DESCRICIÓN DE LOS EJERCICIOS, TAREAS O SITUACIONES</t>
  </si>
  <si>
    <t>DURACIÓN DE LA TAREA</t>
  </si>
  <si>
    <t>Nº DXTISTAS x TAREA</t>
  </si>
  <si>
    <t>SEGUNDOS DE DURACION DE LA INTERACCIÓN</t>
  </si>
  <si>
    <t>º EXPOSICION TAREAS *</t>
  </si>
  <si>
    <t>º EXPOSICIÓN POR ACUMULACIÓN DE TIEMPO EN LA TAREA (&gt;15') *</t>
  </si>
  <si>
    <t>Elixir no depregable de cada celda</t>
  </si>
  <si>
    <t>CONVIVIENTES</t>
  </si>
  <si>
    <t>BURBUJA</t>
  </si>
  <si>
    <t>PARTE INTRODUTORIA</t>
  </si>
  <si>
    <t>CALENTAMIENTO</t>
  </si>
  <si>
    <t>VUELTA A LA CALMA</t>
  </si>
  <si>
    <t>REUNIONES (VÍDEO, TÁCTICA, …)</t>
  </si>
  <si>
    <t>Sala de táctia</t>
  </si>
  <si>
    <t>Zona de calentamiento</t>
  </si>
  <si>
    <t>Centro del Campo</t>
  </si>
  <si>
    <t>Fondo delTatami</t>
  </si>
  <si>
    <t>Debajo de la canasta</t>
  </si>
  <si>
    <t>Calles 2 y 3 piscina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</si>
</sst>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\-yy&quot; &quot;h&quot;:&quot;mm&quot; &quot;AM/PM;@"/>
    <numFmt numFmtId="165" formatCode="[$-C0A]h&quot;:&quot;mm&quot;:&quot;ss&quot; &quot;AM/PM"/>
  </numFmts>
  <fonts count="17"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C00000"/>
      <name val="Calibri"/>
      <family val="2"/>
    </font>
    <font>
      <b/>
      <sz val="12"/>
      <color rgb="FFE26B0A"/>
      <name val="Calibri"/>
      <family val="2"/>
    </font>
    <font>
      <b/>
      <sz val="12"/>
      <color rgb="FF00B050"/>
      <name val="Calibri"/>
      <family val="2"/>
    </font>
    <font>
      <sz val="12"/>
      <color rgb="FFFFFFFF"/>
      <name val="Calibri"/>
      <family val="2"/>
    </font>
    <font>
      <u/>
      <sz val="12"/>
      <color rgb="FF800080"/>
      <name val="Calibri"/>
      <family val="2"/>
    </font>
    <font>
      <b/>
      <sz val="12"/>
      <color rgb="FF000000"/>
      <name val="Calibri"/>
      <family val="2"/>
    </font>
    <font>
      <sz val="10"/>
      <color rgb="FF000000"/>
      <name val="Calibri (Cuerpo)"/>
    </font>
    <font>
      <sz val="10"/>
      <color rgb="FFFFFFFF"/>
      <name val="Calibri"/>
      <family val="2"/>
    </font>
    <font>
      <b/>
      <sz val="10"/>
      <color rgb="FFFFFFFF"/>
      <name val="Calibri"/>
      <family val="2"/>
    </font>
    <font>
      <b/>
      <sz val="12"/>
      <color rgb="FFFFFFFF"/>
      <name val="Calibri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10"/>
      <color rgb="FF0F243E"/>
      <name val="Verdana"/>
      <family val="2"/>
    </font>
    <font>
      <b/>
      <sz val="20"/>
      <color rgb="FF000000"/>
      <name val="Calibri"/>
      <family val="2"/>
    </font>
    <font>
      <sz val="10"/>
      <color rgb="FFFFFFFF"/>
      <name val="Calibri (Cuerpo)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16365C"/>
        <bgColor rgb="FF16365C"/>
      </patternFill>
    </fill>
    <fill>
      <patternFill patternType="solid">
        <fgColor rgb="FF31869B"/>
        <bgColor rgb="FF31869B"/>
      </patternFill>
    </fill>
    <fill>
      <patternFill patternType="solid">
        <fgColor rgb="FF215967"/>
        <bgColor rgb="FF215967"/>
      </patternFill>
    </fill>
    <fill>
      <patternFill patternType="solid">
        <fgColor rgb="FF79A9B6"/>
        <bgColor rgb="FF92CDDC"/>
      </patternFill>
    </fill>
    <fill>
      <patternFill patternType="solid">
        <fgColor rgb="FF111C1B"/>
        <bgColor rgb="FF92CDDC"/>
      </patternFill>
    </fill>
    <fill>
      <patternFill patternType="solid">
        <fgColor rgb="FF111C1B"/>
        <bgColor rgb="FFC0504D"/>
      </patternFill>
    </fill>
    <fill>
      <patternFill patternType="solid">
        <fgColor rgb="FF111C1B"/>
        <bgColor indexed="64"/>
      </patternFill>
    </fill>
  </fills>
  <borders count="4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2" borderId="0" applyNumberFormat="0" applyFont="0" applyBorder="0" applyAlignment="0" applyProtection="0"/>
    <xf numFmtId="0" fontId="1" fillId="3" borderId="0" applyNumberFormat="0" applyBorder="0" applyAlignment="0" applyProtection="0"/>
    <xf numFmtId="0" fontId="5" fillId="4" borderId="0" applyNumberFormat="0" applyBorder="0" applyAlignment="0" applyProtection="0"/>
    <xf numFmtId="0" fontId="1" fillId="3" borderId="0" applyNumberFormat="0" applyFont="0" applyBorder="0" applyAlignment="0" applyProtection="0"/>
    <xf numFmtId="0" fontId="5" fillId="5" borderId="0" applyNumberFormat="0" applyBorder="0" applyAlignment="0" applyProtection="0"/>
    <xf numFmtId="0" fontId="6" fillId="0" borderId="0" applyNumberFormat="0" applyFill="0" applyBorder="0" applyAlignment="0" applyProtection="0"/>
  </cellStyleXfs>
  <cellXfs count="60">
    <xf numFmtId="0" fontId="0" fillId="0" borderId="0" xfId="0"/>
    <xf numFmtId="164" fontId="7" fillId="0" borderId="0" xfId="0" applyNumberFormat="1" applyFont="1" applyProtection="1">
      <protection locked="0"/>
    </xf>
    <xf numFmtId="165" fontId="7" fillId="0" borderId="0" xfId="0" applyNumberFormat="1" applyFont="1"/>
    <xf numFmtId="165" fontId="0" fillId="0" borderId="0" xfId="0" applyNumberFormat="1"/>
    <xf numFmtId="164" fontId="0" fillId="0" borderId="0" xfId="0" applyNumberFormat="1" applyProtection="1">
      <protection locked="0"/>
    </xf>
    <xf numFmtId="0" fontId="0" fillId="6" borderId="0" xfId="0" applyFill="1"/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Font="1"/>
    <xf numFmtId="0" fontId="5" fillId="0" borderId="0" xfId="0" applyFont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wrapText="1"/>
    </xf>
    <xf numFmtId="0" fontId="12" fillId="0" borderId="0" xfId="0" applyFont="1" applyAlignment="1" applyProtection="1">
      <alignment vertical="top" wrapText="1"/>
      <protection locked="0"/>
    </xf>
    <xf numFmtId="0" fontId="13" fillId="0" borderId="0" xfId="0" applyFont="1" applyAlignment="1" applyProtection="1">
      <alignment vertical="top" wrapText="1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13" fillId="0" borderId="0" xfId="0" applyFont="1" applyAlignment="1">
      <alignment vertical="top" wrapText="1"/>
    </xf>
    <xf numFmtId="0" fontId="0" fillId="0" borderId="0" xfId="0" applyAlignment="1">
      <alignment horizontal="left" wrapText="1"/>
    </xf>
    <xf numFmtId="0" fontId="12" fillId="0" borderId="0" xfId="0" applyFont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/>
    </xf>
    <xf numFmtId="1" fontId="0" fillId="0" borderId="0" xfId="0" applyNumberFormat="1" applyAlignment="1">
      <alignment horizontal="center" vertical="center"/>
    </xf>
    <xf numFmtId="0" fontId="15" fillId="0" borderId="0" xfId="0" applyFont="1" applyAlignment="1">
      <alignment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wrapText="1"/>
    </xf>
    <xf numFmtId="1" fontId="13" fillId="0" borderId="0" xfId="0" applyNumberFormat="1" applyFont="1" applyAlignment="1">
      <alignment horizontal="center" vertical="top"/>
    </xf>
    <xf numFmtId="0" fontId="9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 applyProtection="1">
      <alignment vertical="top" wrapText="1"/>
      <protection locked="0"/>
    </xf>
    <xf numFmtId="0" fontId="13" fillId="0" borderId="1" xfId="0" applyFont="1" applyBorder="1" applyAlignment="1" applyProtection="1">
      <alignment vertical="top" wrapText="1"/>
      <protection locked="0"/>
    </xf>
    <xf numFmtId="0" fontId="14" fillId="0" borderId="1" xfId="0" applyFont="1" applyBorder="1" applyAlignment="1" applyProtection="1">
      <alignment vertical="top" wrapText="1"/>
      <protection locked="0"/>
    </xf>
    <xf numFmtId="1" fontId="13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vertical="top" wrapText="1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 applyProtection="1">
      <alignment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1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9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11" fillId="12" borderId="1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0" fillId="0" borderId="0" xfId="0"/>
    <xf numFmtId="0" fontId="10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0">
    <cellStyle name="cf1" xfId="1" xr:uid="{00000000-0005-0000-0000-000000000000}"/>
    <cellStyle name="cf2" xfId="2" xr:uid="{00000000-0005-0000-0000-000001000000}"/>
    <cellStyle name="cf3" xfId="3" xr:uid="{00000000-0005-0000-0000-000002000000}"/>
    <cellStyle name="cf4" xfId="4" xr:uid="{00000000-0005-0000-0000-000003000000}"/>
    <cellStyle name="cf5" xfId="5" xr:uid="{00000000-0005-0000-0000-000004000000}"/>
    <cellStyle name="cf6" xfId="6" xr:uid="{00000000-0005-0000-0000-000005000000}"/>
    <cellStyle name="cf7" xfId="7" xr:uid="{00000000-0005-0000-0000-000006000000}"/>
    <cellStyle name="cf8" xfId="8" xr:uid="{00000000-0005-0000-0000-000007000000}"/>
    <cellStyle name="Hipervínculo visitado" xfId="9" xr:uid="{00000000-0005-0000-0000-000008000000}"/>
    <cellStyle name="Normal" xfId="0" builtinId="0" customBuiltin="1"/>
  </cellStyles>
  <dxfs count="38">
    <dxf>
      <border diagonalUp="0" diagonalDown="0">
        <left style="thin">
          <color theme="0" tint="-0.14999847407452621"/>
        </left>
        <right/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/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/>
        <bottom/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/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/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 diagonalUp="0" diagonalDown="0">
        <left style="thin">
          <color theme="0" tint="-0.14999847407452621"/>
        </left>
        <right style="thin">
          <color theme="0" tint="-0.14999847407452621"/>
        </right>
        <top/>
        <bottom/>
        <vertical style="thin">
          <color theme="0" tint="-0.14999847407452621"/>
        </vertical>
        <horizontal style="thin">
          <color theme="0" tint="-0.14999847407452621"/>
        </horizontal>
      </border>
    </dxf>
    <dxf>
      <font>
        <color rgb="FFFFFFFF"/>
        <family val="2"/>
      </font>
      <fill>
        <patternFill patternType="solid">
          <fgColor rgb="FFC00000"/>
          <bgColor rgb="FFC00000"/>
        </patternFill>
      </fill>
    </dxf>
    <dxf>
      <font>
        <color rgb="FFFFFFFF"/>
        <family val="2"/>
      </font>
      <fill>
        <patternFill patternType="solid">
          <fgColor rgb="FFC00000"/>
          <bgColor rgb="FFC00000"/>
        </patternFill>
      </fill>
    </dxf>
    <dxf>
      <font>
        <color rgb="FFFFFFFF"/>
        <family val="2"/>
      </font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0000"/>
        <family val="2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FFFFFF"/>
        <family val="2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i val="0"/>
        <color rgb="FFC00000"/>
      </font>
    </dxf>
    <dxf>
      <font>
        <b/>
        <i val="0"/>
        <color theme="5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111C1B"/>
      <color rgb="FF213432"/>
      <color rgb="FF06002C"/>
      <color rgb="FF79A9B6"/>
      <color rgb="FF578B94"/>
      <color rgb="FF941100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tif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tif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76197</xdr:colOff>
      <xdr:row>1</xdr:row>
      <xdr:rowOff>3289</xdr:rowOff>
    </xdr:from>
    <xdr:ext cx="13890357" cy="2587511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ED36DAC6-1D79-7A4D-9FED-7D821459BC6C}"/>
            </a:ext>
          </a:extLst>
        </xdr:cNvPr>
        <xdr:cNvSpPr txBox="1"/>
      </xdr:nvSpPr>
      <xdr:spPr>
        <a:xfrm>
          <a:off x="901697" y="1920989"/>
          <a:ext cx="13890357" cy="2587511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PREMISAS DE PARTIDA PARA LA APLICACIÓN DE LA HERRAMIENTA "FISICOVID-DXTGALEGO/ADESTRAR: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1. FORMA PARTE DE LA METODOLOGÍA FISICOVID-DXTGALEGO, COMO CONTINUACIÓN DE LA IDENTIFICACIÓN DE SITUACIONES DE CONTACTO DURANTE 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MOMENTO DE ENTRENAMIENTO, ENTRE DEPORTISTAS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ATENDIENDO A LAS VÍAS DE CONTAGIO CONTACTO Y AÉREA.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LA HERRAMIENTA FISICOVID-DXTGALEGO/ENTRENAMIENTO ES UNA AYUDA PARA ESTIMAR LA APROXIMACIÓN AL GRADO DE EXPOSICIÓN AL CONTACTO. ESTA HERRAMIENTA COMPLEMENTA EL REQUISITO OBLIGATORIO DE APLICACIÓN DEL FISICOVID-DXTGALEGO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2. PARA UNA MAYOR EFECTIVIDAD, TODOS LOS DEPORTISTAS SERÁN CONSIDERADOS BAJO LA PERSPECTIVA DE SER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ASINTOMÁTICAS/COS O PRESINTOMÁTICAS/OS.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3. SE PARTE DEL USO OBLIGATORIO Y APROPIADO DE LAS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MASCARILLAS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+mn-lt"/>
            </a:rPr>
            <a:t> CONFORME A SU HOMOLOGACIÓN, INSTRUCCIONES DE USO Y DIRECTRICES SANITARIAS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4. LOS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OBJETIVOS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SON: ESTIMAR 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GRADO DE EXPOSICIÓN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DE LOS ATLETAS AL CONTACTO CON RESPECTO AL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CONTEXTO GENERAL DEPORTIVO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Y 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LAS DIFERENTES SESIONES DE ENTRENAMIENTO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5. SE TRATARÁN DE LA MEDICIÓN DE LO POSIBLE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MODIFICAR ALGUNA DE LAS VARIABLES DE LA CONFIGURACIÓN DEL CONTEXTO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Y DEL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DISEÑO DE LAS SESIONES DE ENTRENAMIENTO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PARA QUE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EL GRADO RESULTANTE DE EXPOSICIÓN AL CONTACTO SEA EL MÁS BAJO POSIBLE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Y CUANDO SEA MEDIO O MAYOR PONER EN PRÁCTICA LA MÁXIMA VIGILANCIA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2978630" cy="1015998"/>
    <xdr:pic>
      <xdr:nvPicPr>
        <xdr:cNvPr id="2" name="Imagen 3">
          <a:extLst>
            <a:ext uri="{FF2B5EF4-FFF2-40B4-BE49-F238E27FC236}">
              <a16:creationId xmlns:a16="http://schemas.microsoft.com/office/drawing/2014/main" id="{2EDC2B05-8490-0340-AD32-6E3E3356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0"/>
          <a:ext cx="2978630" cy="1015998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3</xdr:col>
      <xdr:colOff>787398</xdr:colOff>
      <xdr:row>0</xdr:row>
      <xdr:rowOff>127001</xdr:rowOff>
    </xdr:from>
    <xdr:ext cx="1968502" cy="900940"/>
    <xdr:pic>
      <xdr:nvPicPr>
        <xdr:cNvPr id="4" name="Imagen 4">
          <a:extLst>
            <a:ext uri="{FF2B5EF4-FFF2-40B4-BE49-F238E27FC236}">
              <a16:creationId xmlns:a16="http://schemas.microsoft.com/office/drawing/2014/main" id="{3297219C-2FAD-DF42-97A1-F51AE89A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81598" y="127001"/>
          <a:ext cx="1968502" cy="900940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6</xdr:col>
      <xdr:colOff>511762</xdr:colOff>
      <xdr:row>0</xdr:row>
      <xdr:rowOff>687683</xdr:rowOff>
    </xdr:from>
    <xdr:ext cx="1832302" cy="252667"/>
    <xdr:pic>
      <xdr:nvPicPr>
        <xdr:cNvPr id="5" name="Imagen 5">
          <a:extLst>
            <a:ext uri="{FF2B5EF4-FFF2-40B4-BE49-F238E27FC236}">
              <a16:creationId xmlns:a16="http://schemas.microsoft.com/office/drawing/2014/main" id="{0056244A-C635-4F46-835F-26CEDA015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84362" y="687683"/>
          <a:ext cx="1832302" cy="252667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7</xdr:col>
      <xdr:colOff>1931340</xdr:colOff>
      <xdr:row>0</xdr:row>
      <xdr:rowOff>484632</xdr:rowOff>
    </xdr:from>
    <xdr:ext cx="979935" cy="558798"/>
    <xdr:pic>
      <xdr:nvPicPr>
        <xdr:cNvPr id="6" name="Imagen 6">
          <a:extLst>
            <a:ext uri="{FF2B5EF4-FFF2-40B4-BE49-F238E27FC236}">
              <a16:creationId xmlns:a16="http://schemas.microsoft.com/office/drawing/2014/main" id="{415C6332-090C-7043-B1ED-41383C55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64340" y="484632"/>
          <a:ext cx="979935" cy="558798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7</xdr:col>
      <xdr:colOff>3310777</xdr:colOff>
      <xdr:row>0</xdr:row>
      <xdr:rowOff>549929</xdr:rowOff>
    </xdr:from>
    <xdr:ext cx="1432901" cy="502289"/>
    <xdr:pic>
      <xdr:nvPicPr>
        <xdr:cNvPr id="7" name="Imagen 7">
          <a:extLst>
            <a:ext uri="{FF2B5EF4-FFF2-40B4-BE49-F238E27FC236}">
              <a16:creationId xmlns:a16="http://schemas.microsoft.com/office/drawing/2014/main" id="{2721DC3C-905A-3440-9BFC-FD9B40A9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43777" y="549929"/>
          <a:ext cx="1432901" cy="502289"/>
        </a:xfrm>
        <a:prstGeom prst="rect">
          <a:avLst/>
        </a:prstGeom>
        <a:noFill/>
        <a:ln cap="flat">
          <a:noFill/>
        </a:ln>
        <a:effectLst/>
      </xdr:spPr>
    </xdr:pic>
    <xdr:clientData/>
  </xdr:oneCellAnchor>
  <xdr:oneCellAnchor>
    <xdr:from>
      <xdr:col>1</xdr:col>
      <xdr:colOff>88897</xdr:colOff>
      <xdr:row>0</xdr:row>
      <xdr:rowOff>1104896</xdr:rowOff>
    </xdr:from>
    <xdr:ext cx="13870762" cy="647704"/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73B7CDAF-5256-C349-9E56-1FEB1D01F11A}"/>
            </a:ext>
          </a:extLst>
        </xdr:cNvPr>
        <xdr:cNvSpPr txBox="1"/>
      </xdr:nvSpPr>
      <xdr:spPr>
        <a:xfrm>
          <a:off x="914397" y="1104896"/>
          <a:ext cx="13870762" cy="647704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1" i="0" u="none" strike="noStrike" kern="0" cap="none" spc="0" baseline="0">
              <a:solidFill>
                <a:schemeClr val="accent5">
                  <a:lumMod val="50000"/>
                </a:schemeClr>
              </a:solidFill>
              <a:uFillTx/>
              <a:latin typeface="Calibri"/>
            </a:rPr>
            <a:t>FISICOVID-DXTGALEGO/ENTRENAR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63496</xdr:colOff>
      <xdr:row>2</xdr:row>
      <xdr:rowOff>0</xdr:rowOff>
    </xdr:from>
    <xdr:ext cx="13903058" cy="2184402"/>
    <xdr:sp macro="" textlink="">
      <xdr:nvSpPr>
        <xdr:cNvPr id="9" name="CuadroTexto 9">
          <a:extLst>
            <a:ext uri="{FF2B5EF4-FFF2-40B4-BE49-F238E27FC236}">
              <a16:creationId xmlns:a16="http://schemas.microsoft.com/office/drawing/2014/main" id="{FB6DCB7E-4BD3-C449-B4A8-0E16DFEE7E05}"/>
            </a:ext>
          </a:extLst>
        </xdr:cNvPr>
        <xdr:cNvSpPr txBox="1"/>
      </xdr:nvSpPr>
      <xdr:spPr>
        <a:xfrm>
          <a:off x="888996" y="4889498"/>
          <a:ext cx="13903058" cy="2184402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INSTRUCCIONES BÁSICAS PARA EL USO DE LA HERRAMIENTA "FISICOVID-DXTGALEGO/ADESTRAR"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- Manualmente el técnico ingresa: fecha y hora en la que pretende iniciar y finalizar la sesión de entrenamiento (el tiempo de duración aparecerá automáticamente)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- Manualmente la/el técnica/o introduce: el nombre de las partes de la sesión, pudiendo enumerar cuántas considere de forma diferente. Posteriormente, estos nombres estarán disponibles seleccionando el menú desplegable para evaluar a posteriori, el grado de exposición al riesgo de contagio, primero desde el contexto o entorno de la sesión y luego las principales tareas de cada parte predeterminada de la sesión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-Manualmente la/el técnica/o ingresa manualmente: el nombre de las instalaciones o partes de ellas, que serán utilizadas durante esa sesión. Posteriormente, estos nombres estarán a tu disposición seleccionando el menú desplegable para valorar el grado de exposición a posteriori, primero desde el contexto o entorno de la sesión y a continuación las principales tareas de cada parte de la sesión predeterminada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1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- Manualmente la/el técnica/o también puede ingresar opcionalmente: las/los participantes en la sesión (puede distribuirlos por subgrupos, según las características: </a:t>
          </a:r>
          <a:r>
            <a:rPr lang="es-ES" sz="1100" b="1" i="1" u="none" strike="noStrike" kern="0" cap="none" spc="0" baseline="0">
              <a:solidFill>
                <a:schemeClr val="accent6"/>
              </a:solidFill>
              <a:uFillTx/>
              <a:latin typeface="+mn-lt"/>
            </a:rPr>
            <a:t>convivencia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</a:t>
          </a:r>
          <a:r>
            <a:rPr lang="es-ES" sz="1100" b="1" i="1" u="none" strike="noStrike" kern="0" cap="none" spc="0" baseline="0">
              <a:solidFill>
                <a:schemeClr val="accent2"/>
              </a:solidFill>
              <a:uFillTx/>
              <a:latin typeface="+mn-lt"/>
            </a:rPr>
            <a:t>grupo-burbujas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 u </a:t>
          </a:r>
          <a:r>
            <a:rPr lang="es-ES" sz="1100" b="1" i="1" u="none" strike="noStrike" kern="0" cap="none" spc="0" baseline="0">
              <a:solidFill>
                <a:srgbClr val="FF0000"/>
              </a:solidFill>
              <a:uFillTx/>
              <a:latin typeface="+mn-lt"/>
            </a:rPr>
            <a:t>ocasional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+mn-lt"/>
            </a:rPr>
            <a:t>). </a:t>
          </a:r>
          <a:endParaRPr lang="es-ES" sz="105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141110</xdr:colOff>
      <xdr:row>19</xdr:row>
      <xdr:rowOff>26458</xdr:rowOff>
    </xdr:from>
    <xdr:to>
      <xdr:col>9</xdr:col>
      <xdr:colOff>452260</xdr:colOff>
      <xdr:row>36</xdr:row>
      <xdr:rowOff>113481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193FF63-8D6F-744B-AE03-BFD8A2925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10" y="3880555"/>
          <a:ext cx="7772400" cy="3535426"/>
        </a:xfrm>
        <a:prstGeom prst="rect">
          <a:avLst/>
        </a:prstGeom>
      </xdr:spPr>
    </xdr:pic>
    <xdr:clientData/>
  </xdr:twoCellAnchor>
  <xdr:twoCellAnchor editAs="oneCell">
    <xdr:from>
      <xdr:col>0</xdr:col>
      <xdr:colOff>97014</xdr:colOff>
      <xdr:row>0</xdr:row>
      <xdr:rowOff>105834</xdr:rowOff>
    </xdr:from>
    <xdr:to>
      <xdr:col>9</xdr:col>
      <xdr:colOff>408164</xdr:colOff>
      <xdr:row>15</xdr:row>
      <xdr:rowOff>93605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EF136C-A85E-7D44-941D-9B8EF8FF7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14" y="105834"/>
          <a:ext cx="7772400" cy="3030479"/>
        </a:xfrm>
        <a:prstGeom prst="rect">
          <a:avLst/>
        </a:prstGeom>
        <a:ln w="3175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97014</xdr:colOff>
      <xdr:row>17</xdr:row>
      <xdr:rowOff>114722</xdr:rowOff>
    </xdr:from>
    <xdr:to>
      <xdr:col>9</xdr:col>
      <xdr:colOff>408164</xdr:colOff>
      <xdr:row>34</xdr:row>
      <xdr:rowOff>201745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71EBE84-0347-1544-8A67-276657A5D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14" y="3563125"/>
          <a:ext cx="7772400" cy="3535426"/>
        </a:xfrm>
        <a:prstGeom prst="rect">
          <a:avLst/>
        </a:prstGeom>
        <a:ln w="3175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415559</xdr:colOff>
      <xdr:row>21</xdr:row>
      <xdr:rowOff>28554</xdr:rowOff>
    </xdr:from>
    <xdr:ext cx="16868201" cy="1565571"/>
    <xdr:sp macro="" textlink="">
      <xdr:nvSpPr>
        <xdr:cNvPr id="10" name="Rectángulo 4">
          <a:extLst>
            <a:ext uri="{FF2B5EF4-FFF2-40B4-BE49-F238E27FC236}">
              <a16:creationId xmlns:a16="http://schemas.microsoft.com/office/drawing/2014/main" id="{47C39643-34FA-E040-874D-61D4AD856CDB}"/>
            </a:ext>
          </a:extLst>
        </xdr:cNvPr>
        <xdr:cNvSpPr/>
      </xdr:nvSpPr>
      <xdr:spPr>
        <a:xfrm>
          <a:off x="936259" y="11814154"/>
          <a:ext cx="16868201" cy="1565571"/>
        </a:xfrm>
        <a:prstGeom prst="rect">
          <a:avLst/>
        </a:prstGeom>
        <a:noFill/>
        <a:ln cap="flat">
          <a:noFill/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2º PASO. ESTIMACIÓN DEL GRADO DE EXPOSICIÓN AL CONTAGIO DE LA COVID-19 </a:t>
          </a: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ATENDIENDO AL </a:t>
          </a:r>
          <a:r>
            <a:rPr lang="es-ES" sz="3200" b="1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DESARROLLO DE LA SESIÓN</a:t>
          </a: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: </a:t>
          </a:r>
          <a:r>
            <a:rPr lang="es-ES" sz="3200" b="0" i="0" u="none" strike="noStrike" kern="0" cap="none" spc="0" baseline="0">
              <a:solidFill>
                <a:srgbClr val="1F497D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Tareas-Duración-Acumulación-Distancia-Situación Cara a Cara</a:t>
          </a:r>
        </a:p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3200" b="0" i="0" u="none" strike="noStrike" kern="0" cap="none" spc="0" baseline="0">
            <a:solidFill>
              <a:srgbClr val="000000"/>
            </a:solidFill>
            <a:effectLst>
              <a:outerShdw dist="19048" dir="2700000">
                <a:srgbClr val="000000"/>
              </a:outerShdw>
            </a:effectLst>
            <a:uFillTx/>
            <a:latin typeface="Calibri"/>
          </a:endParaRPr>
        </a:p>
      </xdr:txBody>
    </xdr:sp>
    <xdr:clientData/>
  </xdr:oneCellAnchor>
  <xdr:oneCellAnchor>
    <xdr:from>
      <xdr:col>1</xdr:col>
      <xdr:colOff>354421</xdr:colOff>
      <xdr:row>2</xdr:row>
      <xdr:rowOff>582436</xdr:rowOff>
    </xdr:from>
    <xdr:ext cx="17184282" cy="1104896"/>
    <xdr:sp macro="" textlink="">
      <xdr:nvSpPr>
        <xdr:cNvPr id="8" name="Rectángulo 5">
          <a:extLst>
            <a:ext uri="{FF2B5EF4-FFF2-40B4-BE49-F238E27FC236}">
              <a16:creationId xmlns:a16="http://schemas.microsoft.com/office/drawing/2014/main" id="{36005DDF-C90D-CB44-B1C0-FD998C93FA67}"/>
            </a:ext>
          </a:extLst>
        </xdr:cNvPr>
        <xdr:cNvSpPr/>
      </xdr:nvSpPr>
      <xdr:spPr>
        <a:xfrm>
          <a:off x="875121" y="4100336"/>
          <a:ext cx="17184282" cy="1104896"/>
        </a:xfrm>
        <a:prstGeom prst="rect">
          <a:avLst/>
        </a:prstGeom>
        <a:noFill/>
        <a:ln cap="flat">
          <a:noFill/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1º PASO: ESTIMACIÓN DEL GRADO DE EXPOSICIÓN AL CONTAGIO DE LA COVID-19 </a:t>
          </a: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ATENDIENDO AL </a:t>
          </a:r>
          <a:r>
            <a:rPr lang="es-ES" sz="3200" b="1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CONTEXTO</a:t>
          </a:r>
          <a:r>
            <a:rPr lang="es-ES" sz="3200" b="0" i="0" u="none" strike="noStrike" kern="0" cap="none" spc="0" baseline="0">
              <a:solidFill>
                <a:srgbClr val="000000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: </a:t>
          </a:r>
          <a:r>
            <a:rPr lang="es-ES" sz="3200" b="0" i="0" u="none" strike="noStrike" kern="0" cap="none" spc="0" baseline="0">
              <a:solidFill>
                <a:srgbClr val="1F497D"/>
              </a:solidFill>
              <a:effectLst>
                <a:outerShdw dist="19048" dir="2700000">
                  <a:srgbClr val="000000"/>
                </a:outerShdw>
              </a:effectLst>
              <a:uFillTx/>
              <a:latin typeface="Calibri"/>
            </a:rPr>
            <a:t>Espacio-Grupo-Tiempo de Interacción-Comportamiento</a:t>
          </a: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3200" b="0" i="0" u="none" strike="noStrike" kern="0" cap="none" spc="0" baseline="0">
            <a:solidFill>
              <a:srgbClr val="000000"/>
            </a:solidFill>
            <a:effectLst>
              <a:outerShdw dist="19048" dir="2700000">
                <a:srgbClr val="000000"/>
              </a:outerShdw>
            </a:effectLst>
            <a:uFillTx/>
            <a:latin typeface="Calibri"/>
          </a:endParaRPr>
        </a:p>
      </xdr:txBody>
    </xdr:sp>
    <xdr:clientData/>
  </xdr:oneCellAnchor>
  <xdr:oneCellAnchor>
    <xdr:from>
      <xdr:col>1</xdr:col>
      <xdr:colOff>413473</xdr:colOff>
      <xdr:row>0</xdr:row>
      <xdr:rowOff>175729</xdr:rowOff>
    </xdr:from>
    <xdr:ext cx="2987436" cy="1015998"/>
    <xdr:pic>
      <xdr:nvPicPr>
        <xdr:cNvPr id="2" name="Imagen 8">
          <a:extLst>
            <a:ext uri="{FF2B5EF4-FFF2-40B4-BE49-F238E27FC236}">
              <a16:creationId xmlns:a16="http://schemas.microsoft.com/office/drawing/2014/main" id="{367E8793-D135-9445-A530-995D1990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73" y="175729"/>
          <a:ext cx="2987436" cy="1015998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3</xdr:col>
      <xdr:colOff>1823779</xdr:colOff>
      <xdr:row>0</xdr:row>
      <xdr:rowOff>281470</xdr:rowOff>
    </xdr:from>
    <xdr:ext cx="1968502" cy="900940"/>
    <xdr:pic>
      <xdr:nvPicPr>
        <xdr:cNvPr id="3" name="Imagen 9">
          <a:extLst>
            <a:ext uri="{FF2B5EF4-FFF2-40B4-BE49-F238E27FC236}">
              <a16:creationId xmlns:a16="http://schemas.microsoft.com/office/drawing/2014/main" id="{D5B4749F-1432-9E46-A0A7-60FA5DCB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2879" y="281470"/>
          <a:ext cx="1968502" cy="900940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6</xdr:col>
      <xdr:colOff>673098</xdr:colOff>
      <xdr:row>0</xdr:row>
      <xdr:rowOff>1143000</xdr:rowOff>
    </xdr:from>
    <xdr:ext cx="1828800" cy="256763"/>
    <xdr:pic>
      <xdr:nvPicPr>
        <xdr:cNvPr id="4" name="Imagen 11">
          <a:extLst>
            <a:ext uri="{FF2B5EF4-FFF2-40B4-BE49-F238E27FC236}">
              <a16:creationId xmlns:a16="http://schemas.microsoft.com/office/drawing/2014/main" id="{76FAD6FB-6047-0B43-A33F-62CD266F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0798" y="1143000"/>
          <a:ext cx="1828800" cy="256763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9</xdr:col>
      <xdr:colOff>139702</xdr:colOff>
      <xdr:row>0</xdr:row>
      <xdr:rowOff>838193</xdr:rowOff>
    </xdr:from>
    <xdr:ext cx="977905" cy="562895"/>
    <xdr:pic>
      <xdr:nvPicPr>
        <xdr:cNvPr id="5" name="Imagen 13">
          <a:extLst>
            <a:ext uri="{FF2B5EF4-FFF2-40B4-BE49-F238E27FC236}">
              <a16:creationId xmlns:a16="http://schemas.microsoft.com/office/drawing/2014/main" id="{40103132-2657-C54E-ACC8-FA099B55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9702" y="838193"/>
          <a:ext cx="977905" cy="562895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10</xdr:col>
      <xdr:colOff>571500</xdr:colOff>
      <xdr:row>0</xdr:row>
      <xdr:rowOff>894712</xdr:rowOff>
    </xdr:from>
    <xdr:ext cx="1433331" cy="506385"/>
    <xdr:pic>
      <xdr:nvPicPr>
        <xdr:cNvPr id="6" name="Imagen 14">
          <a:extLst>
            <a:ext uri="{FF2B5EF4-FFF2-40B4-BE49-F238E27FC236}">
              <a16:creationId xmlns:a16="http://schemas.microsoft.com/office/drawing/2014/main" id="{47F33205-57D9-2B4A-85FD-4950B6A4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31800" y="894712"/>
          <a:ext cx="1433331" cy="506385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  <xdr:oneCellAnchor>
    <xdr:from>
      <xdr:col>1</xdr:col>
      <xdr:colOff>457794</xdr:colOff>
      <xdr:row>37</xdr:row>
      <xdr:rowOff>14767</xdr:rowOff>
    </xdr:from>
    <xdr:ext cx="12420006" cy="480533"/>
    <xdr:sp macro="" textlink="">
      <xdr:nvSpPr>
        <xdr:cNvPr id="13" name="CuadroTexto 15">
          <a:extLst>
            <a:ext uri="{FF2B5EF4-FFF2-40B4-BE49-F238E27FC236}">
              <a16:creationId xmlns:a16="http://schemas.microsoft.com/office/drawing/2014/main" id="{CC4E3251-8C87-A741-85CB-F533E5F12F9B}"/>
            </a:ext>
          </a:extLst>
        </xdr:cNvPr>
        <xdr:cNvSpPr txBox="1"/>
      </xdr:nvSpPr>
      <xdr:spPr>
        <a:xfrm>
          <a:off x="978494" y="20868167"/>
          <a:ext cx="12420006" cy="480533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Adaptado por R. Martín Acero, J. F. Gómez-Varela y D. Río de: Jones, B.,  Phillips, G., Kemp, S.P.T.,  Griffin, S.A., Readhead, C., Pearce, N., Stokes, K.A. (2020) A team sport risk exposure framework to support the return to sport. 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BMJ.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Dsiponible en:</a:t>
          </a:r>
          <a:r>
            <a:rPr lang="es-ES" sz="1100" b="1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  <a:r>
            <a:rPr lang="es-ES" sz="1100" b="0" i="0" u="sng" strike="noStrike" kern="0" cap="none" spc="0" baseline="0">
              <a:solidFill>
                <a:srgbClr val="000000"/>
              </a:solidFill>
              <a:uFillTx/>
              <a:latin typeface="Calibri"/>
            </a:rPr>
            <a:t>https://blogs.bmj.com/bjsm/2020/07/01/a-team-sport-risk-exposure-framework-to-support-the-return-to-sport/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</a:p>
      </xdr:txBody>
    </xdr:sp>
    <xdr:clientData/>
  </xdr:oneCellAnchor>
  <xdr:oneCellAnchor>
    <xdr:from>
      <xdr:col>2</xdr:col>
      <xdr:colOff>14767</xdr:colOff>
      <xdr:row>1</xdr:row>
      <xdr:rowOff>191978</xdr:rowOff>
    </xdr:from>
    <xdr:ext cx="17343772" cy="2393380"/>
    <xdr:sp macro="" textlink="">
      <xdr:nvSpPr>
        <xdr:cNvPr id="7" name="CuadroTexto 16">
          <a:extLst>
            <a:ext uri="{FF2B5EF4-FFF2-40B4-BE49-F238E27FC236}">
              <a16:creationId xmlns:a16="http://schemas.microsoft.com/office/drawing/2014/main" id="{086280CF-9F82-8D4A-80EE-3B447ADAF921}"/>
            </a:ext>
          </a:extLst>
        </xdr:cNvPr>
        <xdr:cNvSpPr txBox="1"/>
      </xdr:nvSpPr>
      <xdr:spPr>
        <a:xfrm>
          <a:off x="997505" y="1582930"/>
          <a:ext cx="17343772" cy="2393380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PREMISAS DE PARTIDA PARA LA APLICACIÓN DE ESTAS HERRAMIENTAS: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1.  FORMAN PARTE DE LA METODOLOXÍA FISICOVID-DXTGALEGO, COMO CONTINUACIÓN DE LA IDENTIFICACIÓN DE SITUACIONES DE CONTAGIO DURANTE 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MOMENTO DE ENTRENAMIENTO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ENTRE DEPORTISTAS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ATENDIENDO A LAS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VÍAS DE CONTAGIO CONTACTO Y AÉREA. 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LA HERRAMIENTA ESTIMA UNA APROXIMACIÓN AL GRADO DE EXPOSICIÓN; EN CUALQUIER CASO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SE SEGUIRÁN CONSIDERANDO EL RESTO DE MEDIDAS PLANTEADAS EN LA FISICOVID-DXTGALEGO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2. TÓDOLAS/OS DEPORTISTAS SERÁN CONSIDERADAS/OS DESDE LA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PERSPECTIVA DE ASINTOMÁTICAS/ OU PRESINTOMÁTICAS/COS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3. SE CONSIDERA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EN TODO MOMENTO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QUE LAS/LOS DEPORTISTAS UTILIZARÁN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MÁSCARAS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CONFORME AS SU HOMOLOGACIÓN, INSTRUCCIONES DE USO Y LAS DIRECTRICES PAUTAS SANITARIAS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4. LOS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OBJETIVOS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SON: ESTIMAR 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GRADO DE EXPOSICIÓN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DE LOS ATLETAS AL CONTACTO CON RESPECTO AL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CONTEXTO GENERAL DEPORTIVO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Y 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LAS DIFERENTES SESIONES DE ENTRENAMIENTO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5. SE TRATARÁN DE LA MEDICIÓN DE LO POSIBLE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MODIFICAR ALGUNA DE LAS VARIABLES DE LA CONFIGURACIÓN DEL CONTEXTO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Y DEL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DISEÑO DE LAS SESIONES DE ENTRENAMIENTO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PARA QUE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EL GRADO RESULTANTE DE EXPOSICIÓN AL CONTACTO SEA EL MÁS BAJO POSIBLE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Y CUANDO SEA RIESGO MEDIO O RIESGO ALTO PONER EN PRÁCTICA LA MÁXIMA VIGILANCIA </a:t>
          </a:r>
        </a:p>
      </xdr:txBody>
    </xdr:sp>
    <xdr:clientData/>
  </xdr:oneCellAnchor>
  <xdr:oneCellAnchor>
    <xdr:from>
      <xdr:col>11</xdr:col>
      <xdr:colOff>725714</xdr:colOff>
      <xdr:row>20</xdr:row>
      <xdr:rowOff>118140</xdr:rowOff>
    </xdr:from>
    <xdr:ext cx="4078726" cy="1018952"/>
    <xdr:sp macro="" textlink="">
      <xdr:nvSpPr>
        <xdr:cNvPr id="11" name="CuadroTexto 18">
          <a:extLst>
            <a:ext uri="{FF2B5EF4-FFF2-40B4-BE49-F238E27FC236}">
              <a16:creationId xmlns:a16="http://schemas.microsoft.com/office/drawing/2014/main" id="{48D2C9C0-475F-8646-A27C-C5D4A70E0C35}"/>
            </a:ext>
          </a:extLst>
        </xdr:cNvPr>
        <xdr:cNvSpPr txBox="1"/>
      </xdr:nvSpPr>
      <xdr:spPr>
        <a:xfrm>
          <a:off x="14317738" y="11034092"/>
          <a:ext cx="4078726" cy="1018952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**  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En silencio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: No se habla, se respira con pouca agitación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      Hablando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: Se habla, aumenta la frecuencia de respiración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      Gritando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: Se habla muy fuerte, se grita, se exhala con fuerza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*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1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0" i="0" u="none" strike="noStrike" kern="0" cap="none" spc="0" baseline="0">
              <a:solidFill>
                <a:srgbClr val="00B050"/>
              </a:solidFill>
              <a:uFillTx/>
              <a:latin typeface="Calibri"/>
            </a:rPr>
            <a:t>Bajo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;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,2, </a:t>
          </a:r>
          <a:r>
            <a:rPr lang="es-ES" sz="1100" b="0" i="0" u="none" strike="noStrike" kern="0" cap="none" spc="0" baseline="0">
              <a:solidFill>
                <a:srgbClr val="FFC000"/>
              </a:solidFill>
              <a:uFillTx/>
              <a:latin typeface="Calibri"/>
            </a:rPr>
            <a:t>Medio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3,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Alto</a:t>
          </a:r>
        </a:p>
      </xdr:txBody>
    </xdr:sp>
    <xdr:clientData/>
  </xdr:oneCellAnchor>
  <xdr:oneCellAnchor>
    <xdr:from>
      <xdr:col>1</xdr:col>
      <xdr:colOff>462512</xdr:colOff>
      <xdr:row>20</xdr:row>
      <xdr:rowOff>78565</xdr:rowOff>
    </xdr:from>
    <xdr:ext cx="11932688" cy="454835"/>
    <xdr:sp macro="" textlink="">
      <xdr:nvSpPr>
        <xdr:cNvPr id="9" name="CuadroTexto 19">
          <a:extLst>
            <a:ext uri="{FF2B5EF4-FFF2-40B4-BE49-F238E27FC236}">
              <a16:creationId xmlns:a16="http://schemas.microsoft.com/office/drawing/2014/main" id="{E5B6DDEC-8258-5F40-A34B-A8629F73058F}"/>
            </a:ext>
          </a:extLst>
        </xdr:cNvPr>
        <xdr:cNvSpPr txBox="1"/>
      </xdr:nvSpPr>
      <xdr:spPr>
        <a:xfrm>
          <a:off x="983212" y="9971865"/>
          <a:ext cx="11932688" cy="454835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Adaptado por R. Martín Acero, J. F. Gómez-Varela y D. Río de:  Jones, N. R., Qureshi, Z. U., Temple, R. J., Larwood, J. P. J., Greenhalgh, T., &amp; Bourouiba, L. (2020). Two metres or one: what is the evidence for physical distancing in covid-19? </a:t>
          </a:r>
          <a:r>
            <a:rPr lang="es-ES" sz="1100" b="0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BMJ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0" i="1" u="none" strike="noStrike" kern="0" cap="none" spc="0" baseline="0">
              <a:solidFill>
                <a:srgbClr val="000000"/>
              </a:solidFill>
              <a:uFillTx/>
              <a:latin typeface="Calibri"/>
            </a:rPr>
            <a:t>370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3223. https://doi.org/10.1136/bmj.m3223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11</xdr:col>
      <xdr:colOff>11514</xdr:colOff>
      <xdr:row>37</xdr:row>
      <xdr:rowOff>10929</xdr:rowOff>
    </xdr:from>
    <xdr:ext cx="2782486" cy="484371"/>
    <xdr:sp macro="" textlink="">
      <xdr:nvSpPr>
        <xdr:cNvPr id="14" name="CuadroTexto 21">
          <a:extLst>
            <a:ext uri="{FF2B5EF4-FFF2-40B4-BE49-F238E27FC236}">
              <a16:creationId xmlns:a16="http://schemas.microsoft.com/office/drawing/2014/main" id="{2DC09B4A-6CD5-2E4F-A709-90D943B10349}"/>
            </a:ext>
          </a:extLst>
        </xdr:cNvPr>
        <xdr:cNvSpPr txBox="1"/>
      </xdr:nvSpPr>
      <xdr:spPr>
        <a:xfrm>
          <a:off x="13600514" y="20788129"/>
          <a:ext cx="2782486" cy="484371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*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1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0" i="0" u="none" strike="noStrike" kern="0" cap="none" spc="0" baseline="0">
              <a:solidFill>
                <a:srgbClr val="00B050"/>
              </a:solidFill>
              <a:uFillTx/>
              <a:latin typeface="Calibri"/>
            </a:rPr>
            <a:t>Bajo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;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,2, </a:t>
          </a:r>
          <a:r>
            <a:rPr lang="es-ES" sz="1100" b="0" i="0" u="none" strike="noStrike" kern="0" cap="none" spc="0" baseline="0">
              <a:solidFill>
                <a:srgbClr val="FFC000"/>
              </a:solidFill>
              <a:uFillTx/>
              <a:latin typeface="Calibri"/>
            </a:rPr>
            <a:t>Medio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3,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Alto</a:t>
          </a:r>
        </a:p>
      </xdr:txBody>
    </xdr:sp>
    <xdr:clientData/>
  </xdr:oneCellAnchor>
  <xdr:oneCellAnchor>
    <xdr:from>
      <xdr:col>1</xdr:col>
      <xdr:colOff>466359</xdr:colOff>
      <xdr:row>42</xdr:row>
      <xdr:rowOff>97756</xdr:rowOff>
    </xdr:from>
    <xdr:ext cx="17527776" cy="1540544"/>
    <xdr:sp macro="" textlink="">
      <xdr:nvSpPr>
        <xdr:cNvPr id="15" name="CuadroTexto 17">
          <a:extLst>
            <a:ext uri="{FF2B5EF4-FFF2-40B4-BE49-F238E27FC236}">
              <a16:creationId xmlns:a16="http://schemas.microsoft.com/office/drawing/2014/main" id="{A44297A2-B51D-DB4B-B260-E78AC555A4BF}"/>
            </a:ext>
          </a:extLst>
        </xdr:cNvPr>
        <xdr:cNvSpPr txBox="1"/>
      </xdr:nvSpPr>
      <xdr:spPr>
        <a:xfrm>
          <a:off x="987059" y="25675556"/>
          <a:ext cx="17527776" cy="1540544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 de</a:t>
          </a:r>
          <a:r>
            <a:rPr lang="es-ES" sz="1100" b="0" i="0" u="none" strike="noStrike" baseline="0">
              <a:effectLst/>
              <a:latin typeface="+mn-lt"/>
              <a:ea typeface="+mn-ea"/>
              <a:cs typeface="+mn-cs"/>
            </a:rPr>
            <a:t> la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AUTOAVALIACIÓN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previa da </a:t>
          </a:r>
          <a:r>
            <a:rPr lang="es-ES" sz="1100" b="1" i="1" u="none" strike="noStrike">
              <a:effectLst/>
              <a:latin typeface="+mn-lt"/>
              <a:ea typeface="+mn-ea"/>
              <a:cs typeface="+mn-cs"/>
            </a:rPr>
            <a:t>“FISICOVID-DXTGALEGO/ENTRENAR”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resultasen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CUALIFICADAS como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  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TAREAS DE RIESGO ALTO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USANDO ADECUADAMENTE LA MÁSCARA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 </a:t>
          </a:r>
          <a:r>
            <a:rPr lang="es-ES" sz="1100" b="1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estas tareas se practicarán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con la mayor vigilancia posible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 para desarrollar objetivos específicos.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NON SE PUEDE DESARROLLAR DE OTRO MODO ALTERNATIVO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  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PARTE(S) DE</a:t>
          </a:r>
          <a:r>
            <a:rPr lang="es-ES" sz="1100" b="1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L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 SESIÓN DE RIESGO ALTO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USANDO ADECUADAMENTE LA MÁSCARA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 se</a:t>
          </a:r>
          <a:r>
            <a:rPr lang="es-ES" sz="1100" b="1" i="0" u="none" strike="noStrik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 recomienda</a:t>
          </a:r>
          <a:r>
            <a:rPr lang="es-ES" sz="1100" b="1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 tender a que sea solo unha parte por sesión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 es decir que en las otras partes de la sesión se mantendrá un grado de exposición de </a:t>
          </a:r>
          <a:r>
            <a:rPr lang="es-ES" sz="1100" b="1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riesgo bajo </a:t>
          </a:r>
          <a:r>
            <a:rPr lang="es-ES" sz="1100" b="0" i="0" u="none" strike="noStrike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ou de </a:t>
          </a:r>
          <a:r>
            <a:rPr lang="es-ES" sz="1100" b="1" i="0" u="none" strike="noStrike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riesgo</a:t>
          </a:r>
          <a:r>
            <a:rPr lang="es-ES" sz="1100" b="0" i="0" u="none" strike="noStrike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s-ES" sz="1100" b="1" i="0" u="none" strike="noStrike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medio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. 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 recomienda que,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USANDO ADECUADAMENTE LA MÁSCARA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en la semana,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sean el menor número de sesiones</a:t>
          </a:r>
          <a:r>
            <a:rPr lang="es-ES" sz="1100" b="0" i="0" u="none" strike="noStrike" baseline="0">
              <a:effectLst/>
              <a:latin typeface="+mn-lt"/>
              <a:ea typeface="+mn-ea"/>
              <a:cs typeface="+mn-cs"/>
            </a:rPr>
            <a:t> las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 que puedan</a:t>
          </a:r>
          <a:r>
            <a:rPr lang="es-ES" sz="1100" b="0" i="0" u="none" strike="noStrike" baseline="0">
              <a:effectLst/>
              <a:latin typeface="+mn-lt"/>
              <a:ea typeface="+mn-ea"/>
              <a:cs typeface="+mn-cs"/>
            </a:rPr>
            <a:t> contener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 una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PARTE DE</a:t>
          </a:r>
          <a:r>
            <a:rPr lang="es-ES" sz="1100" b="1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L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 SESIÓN DE RIESGO ALTO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, intentando no superar dos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sesiones en la misma semana. 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Si de la 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AUTOEVALUACION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 previa (</a:t>
          </a:r>
          <a:r>
            <a:rPr lang="es-ES" sz="1100" b="1" i="1" u="none" strike="noStrike">
              <a:effectLst/>
              <a:latin typeface="+mn-lt"/>
              <a:ea typeface="+mn-ea"/>
              <a:cs typeface="+mn-cs"/>
            </a:rPr>
            <a:t>“FISICOVID-DXTGALEGO/ENTRENAR”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) resultase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 CALIFICADO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:</a:t>
          </a:r>
        </a:p>
        <a:p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o   </a:t>
          </a:r>
          <a:r>
            <a:rPr lang="es-ES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SESIÓN CON MAYORÍA DE SUS PARTES DE RIESGO ALTO</a:t>
          </a:r>
          <a:r>
            <a:rPr lang="es-ES" sz="1100" b="1" i="0" u="none" strike="noStrike">
              <a:effectLst/>
              <a:latin typeface="+mn-lt"/>
              <a:ea typeface="+mn-ea"/>
              <a:cs typeface="+mn-cs"/>
            </a:rPr>
            <a:t>, ESTA SESIÓN NO DEBERÁ REALIZARSE, </a:t>
          </a:r>
          <a:r>
            <a:rPr lang="es-ES" sz="1100" b="0" i="0" u="none" strike="noStrike">
              <a:effectLst/>
              <a:latin typeface="+mn-lt"/>
              <a:ea typeface="+mn-ea"/>
              <a:cs typeface="+mn-cs"/>
            </a:rPr>
            <a:t>por lo cual se reajustará su configuración hasta obtener el equilibrio seguridad/obxectivos deportivos.</a:t>
          </a:r>
        </a:p>
        <a:p>
          <a:r>
            <a:rPr lang="es-ES" sz="1100">
              <a:effectLst/>
              <a:latin typeface="+mn-lt"/>
              <a:ea typeface="+mn-ea"/>
              <a:cs typeface="+mn-cs"/>
            </a:rPr>
            <a:t> </a:t>
          </a:r>
          <a:endParaRPr lang="es-ES" sz="1050"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2</xdr:col>
      <xdr:colOff>0</xdr:colOff>
      <xdr:row>22</xdr:row>
      <xdr:rowOff>0</xdr:rowOff>
    </xdr:from>
    <xdr:ext cx="17343772" cy="2393380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23313974-10F9-114F-B7A6-1EABFBB4F69C}"/>
            </a:ext>
          </a:extLst>
        </xdr:cNvPr>
        <xdr:cNvSpPr txBox="1"/>
      </xdr:nvSpPr>
      <xdr:spPr>
        <a:xfrm>
          <a:off x="982738" y="14302619"/>
          <a:ext cx="17343772" cy="2393380"/>
        </a:xfrm>
        <a:prstGeom prst="rect">
          <a:avLst/>
        </a:prstGeom>
        <a:solidFill>
          <a:srgbClr val="FFFFFF"/>
        </a:solidFill>
        <a:ln w="9528" cap="flat">
          <a:solidFill>
            <a:srgbClr val="BCBCBC"/>
          </a:solidFill>
          <a:prstDash val="solid"/>
        </a:ln>
        <a:effectLst>
          <a:outerShdw dist="22997" dir="5400000" algn="tl">
            <a:srgbClr val="000000">
              <a:alpha val="35000"/>
            </a:srgbClr>
          </a:outerShdw>
        </a:effectLst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PREMISAS DE PARTIDA PARA LA APLICACIÓN DE ESTAS HERRAMIENTAS: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1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1.  FORMAN PARTE DE LA METODOLOXÍA FISICOVID-DXTGALEGO, COMO CONTINUACIÓN DE LA IDENTIFICACIÓN DE SITUACIONES DE CONTAGIO DURANTE 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MOMENTO DE ENTRENAMIENTO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ENTRE DEPORTISTAS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, ATENDIENDO A LAS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VÍAS DE CONTAGIO CONTACTO Y AÉREA. 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LA HERRAMIENTA ESTIMA UNA APROXIMACIÓN AL GRADO DE EXPOSICIÓN; EN CUALQUIER CASO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SE SEGUIRÁN CONSIDERANDO EL RESTO DE MEDIDAS PLANTEADAS EN LA FISICOVID-DXTGALEGO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2. TÓDOLAS/OS DEPORTISTAS SERÁN CONSIDERADAS/OS DESDE LA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PERSPECTIVA DE ASINTOMÁTICAS/ OU PRESINTOMÁTICAS/COS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3. SE CONSIDERA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EN TODO MOMENTO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QUE LAS/LOS DEPORTISTAS UTILIZARÁN </a:t>
          </a:r>
          <a:r>
            <a:rPr lang="es-ES" sz="1100" b="1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MÁSCARAS </a:t>
          </a:r>
          <a:r>
            <a:rPr lang="es-ES" sz="1100" b="0" i="0" u="none" strike="noStrike" kern="0" cap="none" spc="0" baseline="0">
              <a:solidFill>
                <a:srgbClr val="FF0000"/>
              </a:solidFill>
              <a:uFillTx/>
              <a:latin typeface="Calibri"/>
            </a:rPr>
            <a:t>CONFORME AS SU HOMOLOGACIÓN, INSTRUCCIONES DE USO Y LAS DIRECTRICES PAUTAS SANITARIAS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4. LOS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OBJETIVOS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 SON: ESTIMAR EL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GRADO DE EXPOSICIÓN 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DE LOS ATLETAS AL CONTACTO CON RESPECTO AL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CONTEXTO GENERAL DEPORTIVO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Y A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LAS DIFERENTES SESIONES DE ENTRENAMIENTO </a:t>
          </a: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s-ES" sz="1100" b="0" i="0" u="none" strike="noStrike" kern="0" cap="none" spc="0" baseline="0">
            <a:solidFill>
              <a:srgbClr val="000000"/>
            </a:solidFill>
            <a:uFillTx/>
            <a:latin typeface="+mn-lt"/>
          </a:endParaRPr>
        </a:p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5. SE TRATARÁN DE LA MEDICIÓN DE LO POSIBLE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MODIFICAR LAS VARIABLES DEL DISEÑO DE LAS TAREAS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PARA QUE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EL GRADO RESULTANTE DE EXPOSICIÓN AL CONTACTO SEA EL MÁS BAJO POSIBLE</a:t>
          </a:r>
          <a:r>
            <a:rPr lang="es-ES" sz="1100" b="0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, , </a:t>
          </a:r>
          <a:r>
            <a:rPr lang="es-ES" sz="1100" b="1" i="0" u="none" strike="noStrike" kern="0" cap="none" spc="0" baseline="0">
              <a:solidFill>
                <a:srgbClr val="000000"/>
              </a:solidFill>
              <a:uFillTx/>
              <a:latin typeface="+mn-lt"/>
            </a:rPr>
            <a:t>Y CUANDO SEA RIESGO MEDIO O RIESGO ALTO PONER EN PRÁCTICA LA MÁXIMA VIGILANCIA 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5" displayName="Tabla5" ref="B9:B35" totalsRowShown="0">
  <autoFilter ref="B9:B35" xr:uid="{00000000-0009-0000-0100-000001000000}"/>
  <tableColumns count="1">
    <tableColumn id="1" xr3:uid="{00000000-0010-0000-0000-000001000000}" name="DISTRIBUCIÓN PARTES DE LA SESIÓN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a15" displayName="Tabla15" ref="F9:I35" totalsRowShown="0">
  <autoFilter ref="F9:I35" xr:uid="{00000000-0009-0000-0100-00000A000000}"/>
  <tableColumns count="4">
    <tableColumn id="1" xr3:uid="{00000000-0010-0000-0900-000001000000}" name="Nº"/>
    <tableColumn id="2" xr3:uid="{00000000-0010-0000-0900-000002000000}" name="GRUPO"/>
    <tableColumn id="3" xr3:uid="{00000000-0010-0000-0900-000003000000}" name="PARTICIPANTES EN LA SESIÓN (importante para trazabilidade)"/>
    <tableColumn id="4" xr3:uid="{00000000-0010-0000-0900-000004000000}" name="TIPO GRUPO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a16" displayName="Tabla16" ref="Z9:Z19" totalsRowShown="0">
  <autoFilter ref="Z9:Z19" xr:uid="{00000000-0009-0000-0100-00000B000000}"/>
  <tableColumns count="1">
    <tableColumn id="1" xr3:uid="{00000000-0010-0000-0A00-000001000000}" name="GRUPO DE TRABALL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a618" displayName="Tabla618" ref="D6:D7" totalsRowShown="0">
  <autoFilter ref="D6:D7" xr:uid="{00000000-0009-0000-0100-00000C000000}"/>
  <tableColumns count="1">
    <tableColumn id="1" xr3:uid="{00000000-0010-0000-0B00-000001000000}" name="FECHA Y HORA FINALIZACIÓN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a18" displayName="Tabla18" ref="H6:H7" totalsRowShown="0">
  <autoFilter ref="H6:H7" xr:uid="{00000000-0009-0000-0100-00000D000000}"/>
  <tableColumns count="1">
    <tableColumn id="1" xr3:uid="{00000000-0010-0000-0C00-000001000000}" name="DURACIÓN SESIÓ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a19" displayName="Tabla19" ref="AB9:AB19" totalsRowShown="0">
  <autoFilter ref="AB9:AB19" xr:uid="{00000000-0009-0000-0100-00000E000000}"/>
  <tableColumns count="1">
    <tableColumn id="1" xr3:uid="{00000000-0010-0000-0D00-000001000000}" name="TIPO GRUP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a3245" displayName="Tabla3245" ref="C26:N35" totalsRowShown="0" headerRowDxfId="25">
  <sortState xmlns:xlrd2="http://schemas.microsoft.com/office/spreadsheetml/2017/richdata2" ref="C28:N35">
    <sortCondition ref="C27:C35"/>
  </sortState>
  <tableColumns count="12">
    <tableColumn id="1" xr3:uid="{00000000-0010-0000-0E00-000001000000}" name="MOMENTO DE LA SESIÓN" dataDxfId="24"/>
    <tableColumn id="2" xr3:uid="{00000000-0010-0000-0E00-000002000000}" name="DESCRICIÓN DE LOS EJERCICIOS, TAREAS O SITUACIONES" dataDxfId="23"/>
    <tableColumn id="3" xr3:uid="{00000000-0010-0000-0E00-000003000000}" name="INSTALACIÓN" dataDxfId="22"/>
    <tableColumn id="4" xr3:uid="{00000000-0010-0000-0E00-000004000000}" name="DURACIÓN DE LA TAREA" dataDxfId="21"/>
    <tableColumn id="5" xr3:uid="{00000000-0010-0000-0E00-000005000000}" name="Nº DXTISTAS x TAREA" dataDxfId="20"/>
    <tableColumn id="6" xr3:uid="{00000000-0010-0000-0E00-000006000000}" name="ACUMULACIÓN DXTISTAS" dataDxfId="19"/>
    <tableColumn id="7" xr3:uid="{00000000-0010-0000-0E00-000007000000}" name="DISTANCIA" dataDxfId="18"/>
    <tableColumn id="8" xr3:uid="{00000000-0010-0000-0E00-000008000000}" name="SITUACIÓN &quot;CARA A CARA&quot;" dataDxfId="17"/>
    <tableColumn id="9" xr3:uid="{00000000-0010-0000-0E00-000009000000}" name="SEGUNDOS DE DURACION DE LA INTERACCIÓN" dataDxfId="16"/>
    <tableColumn id="10" xr3:uid="{00000000-0010-0000-0E00-00000A000000}" name="º EXPOSICION TAREAS *" dataDxfId="15"/>
    <tableColumn id="11" xr3:uid="{00000000-0010-0000-0E00-00000B000000}" name="º EXPOSICIÓN POR ACUMULACIÓN DE TIEMPO EN LA TAREA (&gt;15') *" dataDxfId="14"/>
    <tableColumn id="12" xr3:uid="{00000000-0010-0000-0E00-00000C000000}" name="ACCIONES CORRECTORAS" dataDxfId="13"/>
  </tableColumns>
  <tableStyleInfo name="TableStyleDark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a11" displayName="Tabla11" ref="C12:N19" totalsRowShown="0" headerRowDxfId="12">
  <autoFilter ref="C12:N19" xr:uid="{00000000-0009-0000-0100-000010000000}"/>
  <tableColumns count="12">
    <tableColumn id="1" xr3:uid="{00000000-0010-0000-0F00-000001000000}" name="MOMENTO DE LA SESIÓN" dataDxfId="11"/>
    <tableColumn id="2" xr3:uid="{00000000-0010-0000-0F00-000002000000}" name="OBSERVACIONES MOMENTO DE LA SESIÓN" dataDxfId="10"/>
    <tableColumn id="3" xr3:uid="{00000000-0010-0000-0F00-000003000000}" name="INSTALACIÓN" dataDxfId="9"/>
    <tableColumn id="4" xr3:uid="{00000000-0010-0000-0F00-000004000000}" name="SUPERFICIE M2" dataDxfId="8"/>
    <tableColumn id="5" xr3:uid="{00000000-0010-0000-0F00-000005000000}" name="Nº DXTISTAS GRUPO" dataDxfId="7"/>
    <tableColumn id="6" xr3:uid="{00000000-0010-0000-0F00-000006000000}" name="m2 x dxtista" dataDxfId="6"/>
    <tableColumn id="7" xr3:uid="{00000000-0010-0000-0F00-000007000000}" name="OCUPACIÓN (10m2 x dxtista)" dataDxfId="5"/>
    <tableColumn id="8" xr3:uid="{00000000-0010-0000-0F00-000008000000}" name="NIVEL DE VENTILACIÓN" dataDxfId="4"/>
    <tableColumn id="9" xr3:uid="{00000000-0010-0000-0F00-000009000000}" name="MINUTOS DE TEMPO ACUMULADO INTERACCIÓN" dataDxfId="3"/>
    <tableColumn id="10" xr3:uid="{00000000-0010-0000-0F00-00000A000000}" name="**INTENSIDAD VERBAL O RESPIRATORIA" dataDxfId="2"/>
    <tableColumn id="11" xr3:uid="{00000000-0010-0000-0F00-00000B000000}" name="* º DE EXPOSICIÓN CONTEXTO GENERAL" dataDxfId="1"/>
    <tableColumn id="12" xr3:uid="{00000000-0010-0000-0F00-00000C000000}" name="ACCIONES CORRECTORAS" dataDxfId="0"/>
  </tableColumns>
  <tableStyleInfo name="TableStyleDark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6" displayName="Tabla6" ref="B6:B7" totalsRowShown="0">
  <autoFilter ref="B6:B7" xr:uid="{00000000-0009-0000-0100-000002000000}"/>
  <tableColumns count="1">
    <tableColumn id="1" xr3:uid="{00000000-0010-0000-0100-000001000000}" name="FECHA y HORA COMIENZO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7" displayName="Tabla7" ref="D9:D35" totalsRowShown="0">
  <autoFilter ref="D9:D35" xr:uid="{00000000-0009-0000-0100-000003000000}"/>
  <tableColumns count="1">
    <tableColumn id="1" xr3:uid="{00000000-0010-0000-0200-000001000000}" name="INSTALACIONES O ESPACIOS A EMPLEA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8" displayName="Tabla8" ref="N9:N19" totalsRowShown="0">
  <autoFilter ref="N9:N19" xr:uid="{00000000-0009-0000-0100-000004000000}"/>
  <tableColumns count="1">
    <tableColumn id="1" xr3:uid="{00000000-0010-0000-0300-000001000000}" name="DISTANCIAS DE REFERENCIA COVID (m)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9" displayName="Tabla9" ref="P9:P19" totalsRowShown="0">
  <autoFilter ref="P9:P19" xr:uid="{00000000-0009-0000-0100-000005000000}"/>
  <tableColumns count="1">
    <tableColumn id="1" xr3:uid="{00000000-0010-0000-0400-000001000000}" name="SITUACIÓN CARA A CARA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0" displayName="Tabla10" ref="R9:R19" totalsRowShown="0">
  <autoFilter ref="R9:R19" xr:uid="{00000000-0009-0000-0100-000006000000}"/>
  <tableColumns count="1">
    <tableColumn id="1" xr3:uid="{00000000-0010-0000-0500-000001000000}" name="DURACIÓN DA INTERACCIÓN (&quot;)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a12" displayName="Tabla12" ref="T9:T19" totalsRowShown="0">
  <autoFilter ref="T9:T19" xr:uid="{00000000-0009-0000-0100-000007000000}"/>
  <tableColumns count="1">
    <tableColumn id="1" xr3:uid="{00000000-0010-0000-0600-000001000000}" name="TEMPO DESENVOLVENTO PARTE (')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a13" displayName="Tabla13" ref="V9:V19" totalsRowShown="0">
  <autoFilter ref="V9:V19" xr:uid="{00000000-0009-0000-0100-000008000000}"/>
  <tableColumns count="1">
    <tableColumn id="1" xr3:uid="{00000000-0010-0000-0700-000001000000}" name="COMPORTAMENTO VERBAL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a14" displayName="Tabla14" ref="X9:X19" totalsRowShown="0">
  <autoFilter ref="X9:X19" xr:uid="{00000000-0009-0000-0100-000009000000}"/>
  <tableColumns count="1">
    <tableColumn id="1" xr3:uid="{00000000-0010-0000-0800-000001000000}" name="TIPO DE VENTILACIÓN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5" Type="http://schemas.openxmlformats.org/officeDocument/2006/relationships/comments" Target="../comments1.xml"/><Relationship Id="rId4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B35"/>
  <sheetViews>
    <sheetView showGridLines="0" workbookViewId="0">
      <selection activeCell="D17" sqref="D17"/>
    </sheetView>
  </sheetViews>
  <sheetFormatPr baseColWidth="10" defaultRowHeight="15.75"/>
  <cols>
    <col min="1" max="1" width="10.875" customWidth="1"/>
    <col min="2" max="2" width="36" customWidth="1"/>
    <col min="3" max="3" width="10.875" customWidth="1"/>
    <col min="4" max="4" width="50.5" customWidth="1"/>
    <col min="5" max="5" width="10.875" customWidth="1"/>
    <col min="6" max="6" width="4" customWidth="1"/>
    <col min="7" max="7" width="8.625" customWidth="1"/>
    <col min="8" max="8" width="47.875" customWidth="1"/>
    <col min="9" max="9" width="15" customWidth="1"/>
    <col min="10" max="13" width="10.875" customWidth="1"/>
    <col min="14" max="14" width="36.875" customWidth="1"/>
    <col min="15" max="15" width="10.875" customWidth="1"/>
    <col min="16" max="16" width="24.875" customWidth="1"/>
    <col min="17" max="17" width="10.875" customWidth="1"/>
    <col min="18" max="18" width="32.125" customWidth="1"/>
    <col min="19" max="19" width="10.875" customWidth="1"/>
    <col min="20" max="20" width="33.5" customWidth="1"/>
    <col min="21" max="21" width="10.875" customWidth="1"/>
    <col min="22" max="22" width="24" customWidth="1"/>
    <col min="23" max="23" width="10.875" customWidth="1"/>
    <col min="24" max="24" width="29" customWidth="1"/>
    <col min="25" max="25" width="10.875" customWidth="1"/>
    <col min="26" max="26" width="21.875" customWidth="1"/>
    <col min="27" max="27" width="10.875" customWidth="1"/>
    <col min="28" max="28" width="13.5" customWidth="1"/>
    <col min="29" max="29" width="10.875" customWidth="1"/>
  </cols>
  <sheetData>
    <row r="1" spans="2:28" ht="150.94999999999999" customHeight="1"/>
    <row r="2" spans="2:28" ht="230.1" customHeight="1"/>
    <row r="3" spans="2:28" ht="185.1" customHeight="1"/>
    <row r="6" spans="2:28">
      <c r="B6" t="s">
        <v>79</v>
      </c>
      <c r="D6" t="s">
        <v>80</v>
      </c>
      <c r="H6" t="s">
        <v>0</v>
      </c>
    </row>
    <row r="7" spans="2:28">
      <c r="B7" s="1">
        <v>44112.4375</v>
      </c>
      <c r="D7" s="1">
        <v>44112.520833333336</v>
      </c>
      <c r="H7" s="2">
        <f>'1__DATOS_GENERALES'!$D7-'1__DATOS_GENERALES'!$B7</f>
        <v>8.3333333335758653E-2</v>
      </c>
      <c r="I7" s="3"/>
    </row>
    <row r="8" spans="2:28">
      <c r="B8" s="4"/>
    </row>
    <row r="9" spans="2:28">
      <c r="B9" t="s">
        <v>81</v>
      </c>
      <c r="D9" t="s">
        <v>83</v>
      </c>
      <c r="F9" t="s">
        <v>1</v>
      </c>
      <c r="G9" t="s">
        <v>2</v>
      </c>
      <c r="H9" t="s">
        <v>82</v>
      </c>
      <c r="I9" s="5" t="s">
        <v>3</v>
      </c>
      <c r="N9" t="s">
        <v>4</v>
      </c>
      <c r="P9" t="s">
        <v>5</v>
      </c>
      <c r="R9" t="s">
        <v>6</v>
      </c>
      <c r="T9" t="s">
        <v>7</v>
      </c>
      <c r="V9" t="s">
        <v>8</v>
      </c>
      <c r="X9" t="s">
        <v>9</v>
      </c>
      <c r="Z9" t="s">
        <v>10</v>
      </c>
      <c r="AB9" t="s">
        <v>3</v>
      </c>
    </row>
    <row r="10" spans="2:28">
      <c r="B10" s="6" t="s">
        <v>99</v>
      </c>
      <c r="D10" s="6" t="s">
        <v>103</v>
      </c>
      <c r="F10">
        <v>1</v>
      </c>
      <c r="G10" s="7" t="s">
        <v>12</v>
      </c>
      <c r="H10" s="6" t="s">
        <v>13</v>
      </c>
      <c r="I10" s="6" t="s">
        <v>97</v>
      </c>
      <c r="N10" t="s">
        <v>14</v>
      </c>
      <c r="P10" t="s">
        <v>15</v>
      </c>
      <c r="R10" t="s">
        <v>16</v>
      </c>
      <c r="T10" t="s">
        <v>17</v>
      </c>
      <c r="V10" t="s">
        <v>18</v>
      </c>
      <c r="X10" s="8" t="s">
        <v>19</v>
      </c>
      <c r="Z10" t="s">
        <v>12</v>
      </c>
      <c r="AB10" t="s">
        <v>97</v>
      </c>
    </row>
    <row r="11" spans="2:28">
      <c r="B11" s="6" t="s">
        <v>100</v>
      </c>
      <c r="D11" s="6" t="s">
        <v>104</v>
      </c>
      <c r="F11">
        <v>2</v>
      </c>
      <c r="G11" s="7" t="s">
        <v>12</v>
      </c>
      <c r="H11" s="6" t="s">
        <v>20</v>
      </c>
      <c r="I11" s="6" t="s">
        <v>97</v>
      </c>
      <c r="N11" t="s">
        <v>21</v>
      </c>
      <c r="P11" t="s">
        <v>22</v>
      </c>
      <c r="R11" t="s">
        <v>23</v>
      </c>
      <c r="T11" t="s">
        <v>24</v>
      </c>
      <c r="V11" t="s">
        <v>25</v>
      </c>
      <c r="X11" s="8" t="s">
        <v>26</v>
      </c>
      <c r="Z11" t="s">
        <v>27</v>
      </c>
      <c r="AB11" t="s">
        <v>98</v>
      </c>
    </row>
    <row r="12" spans="2:28">
      <c r="B12" s="6" t="s">
        <v>28</v>
      </c>
      <c r="D12" s="6" t="s">
        <v>71</v>
      </c>
      <c r="F12">
        <v>3</v>
      </c>
      <c r="G12" s="7" t="s">
        <v>12</v>
      </c>
      <c r="H12" s="6" t="s">
        <v>29</v>
      </c>
      <c r="I12" s="6" t="s">
        <v>97</v>
      </c>
      <c r="V12" t="s">
        <v>30</v>
      </c>
      <c r="X12" s="8" t="s">
        <v>31</v>
      </c>
      <c r="Z12" t="s">
        <v>32</v>
      </c>
      <c r="AB12" t="s">
        <v>78</v>
      </c>
    </row>
    <row r="13" spans="2:28">
      <c r="B13" s="6" t="s">
        <v>33</v>
      </c>
      <c r="D13" s="6" t="s">
        <v>76</v>
      </c>
      <c r="F13">
        <v>4</v>
      </c>
      <c r="G13" s="7" t="s">
        <v>12</v>
      </c>
      <c r="H13" s="6" t="s">
        <v>34</v>
      </c>
      <c r="I13" s="6" t="s">
        <v>97</v>
      </c>
      <c r="Z13" t="s">
        <v>35</v>
      </c>
    </row>
    <row r="14" spans="2:28">
      <c r="B14" s="6" t="s">
        <v>36</v>
      </c>
      <c r="D14" s="6" t="s">
        <v>37</v>
      </c>
      <c r="F14">
        <v>5</v>
      </c>
      <c r="G14" s="7" t="s">
        <v>27</v>
      </c>
      <c r="H14" s="6" t="s">
        <v>38</v>
      </c>
      <c r="I14" s="6" t="s">
        <v>98</v>
      </c>
      <c r="Z14" t="s">
        <v>39</v>
      </c>
    </row>
    <row r="15" spans="2:28">
      <c r="B15" s="6"/>
      <c r="D15" s="6" t="s">
        <v>68</v>
      </c>
      <c r="F15">
        <v>6</v>
      </c>
      <c r="G15" s="7" t="s">
        <v>27</v>
      </c>
      <c r="H15" s="6" t="s">
        <v>40</v>
      </c>
      <c r="I15" s="6" t="s">
        <v>98</v>
      </c>
      <c r="Z15" t="s">
        <v>41</v>
      </c>
    </row>
    <row r="16" spans="2:28">
      <c r="B16" s="6"/>
      <c r="D16" s="6" t="s">
        <v>105</v>
      </c>
      <c r="F16">
        <v>7</v>
      </c>
      <c r="G16" s="7" t="s">
        <v>27</v>
      </c>
      <c r="H16" s="6" t="s">
        <v>43</v>
      </c>
      <c r="I16" s="6" t="s">
        <v>98</v>
      </c>
      <c r="Z16" t="s">
        <v>44</v>
      </c>
    </row>
    <row r="17" spans="2:26">
      <c r="B17" s="6"/>
      <c r="D17" s="6" t="s">
        <v>106</v>
      </c>
      <c r="F17">
        <v>8</v>
      </c>
      <c r="G17" s="7" t="s">
        <v>27</v>
      </c>
      <c r="H17" s="6" t="s">
        <v>45</v>
      </c>
      <c r="I17" s="6" t="s">
        <v>98</v>
      </c>
      <c r="Z17" t="s">
        <v>46</v>
      </c>
    </row>
    <row r="18" spans="2:26">
      <c r="B18" s="6" t="s">
        <v>101</v>
      </c>
      <c r="D18" s="6" t="s">
        <v>107</v>
      </c>
      <c r="F18">
        <v>9</v>
      </c>
      <c r="G18" s="7" t="s">
        <v>32</v>
      </c>
      <c r="H18" s="6" t="s">
        <v>48</v>
      </c>
      <c r="I18" s="6" t="s">
        <v>78</v>
      </c>
      <c r="Z18" t="s">
        <v>49</v>
      </c>
    </row>
    <row r="19" spans="2:26">
      <c r="B19" s="6"/>
      <c r="D19" s="6" t="s">
        <v>108</v>
      </c>
      <c r="F19">
        <v>10</v>
      </c>
      <c r="G19" s="7" t="s">
        <v>32</v>
      </c>
      <c r="H19" s="6" t="s">
        <v>50</v>
      </c>
      <c r="I19" s="6" t="s">
        <v>78</v>
      </c>
      <c r="Z19" t="s">
        <v>51</v>
      </c>
    </row>
    <row r="20" spans="2:26">
      <c r="B20" s="6" t="s">
        <v>102</v>
      </c>
      <c r="D20" s="6" t="s">
        <v>52</v>
      </c>
      <c r="F20">
        <v>11</v>
      </c>
      <c r="G20" s="7" t="s">
        <v>32</v>
      </c>
      <c r="H20" s="6" t="s">
        <v>53</v>
      </c>
      <c r="I20" s="6" t="s">
        <v>78</v>
      </c>
    </row>
    <row r="21" spans="2:26">
      <c r="B21" s="6" t="s">
        <v>52</v>
      </c>
      <c r="D21" s="6"/>
      <c r="F21">
        <v>12</v>
      </c>
      <c r="G21" s="7"/>
      <c r="H21" s="6"/>
      <c r="I21" s="6" t="s">
        <v>78</v>
      </c>
    </row>
    <row r="22" spans="2:26">
      <c r="B22" s="6"/>
      <c r="D22" s="6"/>
      <c r="F22">
        <v>13</v>
      </c>
      <c r="G22" s="7"/>
      <c r="H22" s="6"/>
      <c r="I22" s="6" t="s">
        <v>78</v>
      </c>
    </row>
    <row r="23" spans="2:26">
      <c r="B23" s="6"/>
      <c r="D23" s="6"/>
      <c r="F23">
        <v>14</v>
      </c>
      <c r="G23" s="7"/>
      <c r="H23" s="6"/>
      <c r="I23" s="6"/>
    </row>
    <row r="24" spans="2:26">
      <c r="B24" s="6"/>
      <c r="D24" s="6"/>
      <c r="F24">
        <v>15</v>
      </c>
      <c r="G24" s="7"/>
      <c r="H24" s="6"/>
      <c r="I24" s="6"/>
    </row>
    <row r="25" spans="2:26">
      <c r="B25" s="6"/>
      <c r="D25" s="6"/>
      <c r="F25">
        <v>16</v>
      </c>
      <c r="G25" s="7"/>
      <c r="H25" s="6"/>
      <c r="I25" s="6"/>
    </row>
    <row r="26" spans="2:26">
      <c r="B26" s="6"/>
      <c r="D26" s="6"/>
      <c r="F26">
        <v>17</v>
      </c>
      <c r="G26" s="7"/>
      <c r="H26" s="6"/>
      <c r="I26" s="6"/>
    </row>
    <row r="27" spans="2:26">
      <c r="B27" s="6"/>
      <c r="D27" s="6"/>
      <c r="F27">
        <v>18</v>
      </c>
      <c r="G27" s="7"/>
      <c r="H27" s="6"/>
      <c r="I27" s="6"/>
    </row>
    <row r="28" spans="2:26">
      <c r="B28" s="6"/>
      <c r="D28" s="6"/>
      <c r="F28">
        <v>19</v>
      </c>
      <c r="G28" s="7"/>
      <c r="H28" s="6"/>
      <c r="I28" s="6"/>
    </row>
    <row r="29" spans="2:26">
      <c r="B29" s="6"/>
      <c r="D29" s="6"/>
      <c r="F29">
        <v>20</v>
      </c>
      <c r="G29" s="7"/>
      <c r="H29" s="6"/>
      <c r="I29" s="6"/>
    </row>
    <row r="30" spans="2:26">
      <c r="B30" s="6"/>
      <c r="D30" s="6"/>
      <c r="F30">
        <v>21</v>
      </c>
      <c r="G30" s="7"/>
      <c r="H30" s="6"/>
      <c r="I30" s="6"/>
    </row>
    <row r="31" spans="2:26">
      <c r="B31" s="6"/>
      <c r="D31" s="6"/>
      <c r="F31">
        <v>22</v>
      </c>
      <c r="G31" s="7"/>
      <c r="H31" s="6"/>
      <c r="I31" s="6"/>
    </row>
    <row r="32" spans="2:26">
      <c r="B32" s="6"/>
      <c r="D32" s="6"/>
      <c r="F32">
        <v>23</v>
      </c>
      <c r="G32" s="7"/>
      <c r="H32" s="6"/>
      <c r="I32" s="6"/>
    </row>
    <row r="33" spans="2:9">
      <c r="B33" s="6"/>
      <c r="D33" s="6"/>
      <c r="F33">
        <v>24</v>
      </c>
      <c r="G33" s="7"/>
      <c r="H33" s="6"/>
      <c r="I33" s="6"/>
    </row>
    <row r="34" spans="2:9">
      <c r="B34" s="6"/>
      <c r="D34" s="6"/>
      <c r="F34">
        <v>25</v>
      </c>
      <c r="G34" s="7"/>
      <c r="H34" s="6"/>
      <c r="I34" s="6"/>
    </row>
    <row r="35" spans="2:9">
      <c r="B35" s="6"/>
      <c r="D35" s="6"/>
      <c r="F35">
        <v>26</v>
      </c>
      <c r="G35" s="7"/>
      <c r="H35" s="6"/>
      <c r="I35" s="6"/>
    </row>
  </sheetData>
  <sheetProtection sheet="1" objects="1" scenarios="1"/>
  <conditionalFormatting sqref="I10:I35">
    <cfRule type="containsText" dxfId="37" priority="3" operator="containsText" text="CONVIVIENTES">
      <formula>NOT(ISERROR(SEARCH("CONVIVIENTES",I10)))</formula>
    </cfRule>
    <cfRule type="containsText" dxfId="36" priority="2" operator="containsText" text="BURBUJA">
      <formula>NOT(ISERROR(SEARCH("BURBUJA",I10)))</formula>
    </cfRule>
    <cfRule type="containsText" dxfId="35" priority="1" operator="containsText" text="OCASIONAL">
      <formula>NOT(ISERROR(SEARCH("OCASIONAL",I10)))</formula>
    </cfRule>
  </conditionalFormatting>
  <dataValidations count="2">
    <dataValidation type="list" allowBlank="1" showInputMessage="1" showErrorMessage="1" sqref="G10:G35" xr:uid="{00000000-0002-0000-0000-000000000000}">
      <formula1>$Z$10:$Z$19</formula1>
    </dataValidation>
    <dataValidation type="list" allowBlank="1" showInputMessage="1" showErrorMessage="1" sqref="I10:I35" xr:uid="{00000000-0002-0000-0000-000001000000}">
      <formula1>$AB$10:$AB$19</formula1>
    </dataValidation>
  </dataValidations>
  <pageMargins left="0.70000000000000007" right="0.70000000000000007" top="0.75" bottom="0.75" header="0.30000000000000004" footer="0.30000000000000004"/>
  <drawing r:id="rId1"/>
  <tableParts count="1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L180:T192"/>
  <sheetViews>
    <sheetView showGridLines="0" topLeftCell="A18" zoomScale="144" workbookViewId="0">
      <selection activeCell="K14" sqref="K14"/>
    </sheetView>
  </sheetViews>
  <sheetFormatPr baseColWidth="10" defaultRowHeight="15.75"/>
  <cols>
    <col min="1" max="1" width="10.875" customWidth="1"/>
  </cols>
  <sheetData>
    <row r="180" spans="12:20">
      <c r="T180" s="9"/>
    </row>
    <row r="188" spans="12:20">
      <c r="L188" s="10"/>
      <c r="M188" s="10"/>
      <c r="N188" s="10"/>
      <c r="O188" s="10"/>
    </row>
    <row r="189" spans="12:20">
      <c r="L189" s="10"/>
      <c r="M189" s="10"/>
      <c r="N189" s="10"/>
      <c r="O189" s="10"/>
    </row>
    <row r="190" spans="12:20">
      <c r="L190" s="10"/>
      <c r="M190" s="10"/>
      <c r="N190" s="10"/>
      <c r="O190" s="10"/>
    </row>
    <row r="191" spans="12:20">
      <c r="L191" s="10"/>
      <c r="M191" s="10"/>
      <c r="N191" s="10"/>
      <c r="O191" s="10"/>
    </row>
    <row r="192" spans="12:20">
      <c r="L192" s="10"/>
      <c r="M192" s="10"/>
      <c r="N192" s="10"/>
      <c r="O192" s="10"/>
    </row>
  </sheetData>
  <sheetProtection sheet="1" objects="1" scenarios="1"/>
  <pageMargins left="0.70000000000000007" right="0.70000000000000007" top="0.75" bottom="0.75" header="0.30000000000000004" footer="0.30000000000000004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9"/>
  <sheetViews>
    <sheetView showGridLines="0" tabSelected="1" zoomScale="84" zoomScaleNormal="70" workbookViewId="0">
      <selection activeCell="N1" sqref="N1"/>
    </sheetView>
  </sheetViews>
  <sheetFormatPr baseColWidth="10" defaultColWidth="10.875" defaultRowHeight="15.75"/>
  <cols>
    <col min="1" max="1" width="6.875" style="11" customWidth="1"/>
    <col min="2" max="2" width="6.125" style="11" customWidth="1"/>
    <col min="3" max="3" width="25.875" style="11" customWidth="1"/>
    <col min="4" max="4" width="30.375" style="11" customWidth="1"/>
    <col min="5" max="5" width="27.875" style="11" customWidth="1"/>
    <col min="6" max="6" width="11.5" style="11" customWidth="1"/>
    <col min="7" max="7" width="13" style="11" customWidth="1"/>
    <col min="8" max="8" width="13.5" style="12" customWidth="1"/>
    <col min="9" max="9" width="15" style="11" customWidth="1"/>
    <col min="10" max="10" width="14.875" style="11" customWidth="1"/>
    <col min="11" max="11" width="13.5" style="11" customWidth="1"/>
    <col min="12" max="12" width="17.875" style="11" customWidth="1"/>
    <col min="13" max="13" width="18.625" style="11" customWidth="1"/>
    <col min="14" max="14" width="26.875" style="11" customWidth="1"/>
    <col min="15" max="18" width="10.875" style="11" customWidth="1"/>
    <col min="19" max="19" width="11.625" style="11" bestFit="1" customWidth="1"/>
    <col min="20" max="20" width="10.875" style="11" customWidth="1"/>
    <col min="21" max="16384" width="10.875" style="11"/>
  </cols>
  <sheetData>
    <row r="1" spans="3:16" ht="110.1" customHeight="1"/>
    <row r="2" spans="3:16" ht="221.1" customHeight="1"/>
    <row r="3" spans="3:16" ht="27" customHeight="1"/>
    <row r="10" spans="3:16" ht="15.95" customHeight="1"/>
    <row r="11" spans="3:16" s="13" customFormat="1" ht="25.5">
      <c r="C11" s="28" t="s">
        <v>84</v>
      </c>
      <c r="D11" s="42" t="s">
        <v>54</v>
      </c>
      <c r="E11" s="28" t="s">
        <v>84</v>
      </c>
      <c r="F11" s="58" t="s">
        <v>54</v>
      </c>
      <c r="G11" s="59"/>
      <c r="H11" s="46"/>
      <c r="I11" s="49"/>
      <c r="J11" s="53" t="s">
        <v>84</v>
      </c>
      <c r="K11" s="53"/>
      <c r="L11" s="53"/>
      <c r="M11" s="49"/>
      <c r="N11" s="43"/>
    </row>
    <row r="12" spans="3:16" ht="63">
      <c r="C12" s="29" t="s">
        <v>86</v>
      </c>
      <c r="D12" s="43" t="s">
        <v>85</v>
      </c>
      <c r="E12" s="29" t="s">
        <v>55</v>
      </c>
      <c r="F12" s="43" t="s">
        <v>56</v>
      </c>
      <c r="G12" s="43" t="s">
        <v>57</v>
      </c>
      <c r="H12" s="47" t="s">
        <v>58</v>
      </c>
      <c r="I12" s="51" t="s">
        <v>59</v>
      </c>
      <c r="J12" s="30" t="s">
        <v>60</v>
      </c>
      <c r="K12" s="30" t="s">
        <v>77</v>
      </c>
      <c r="L12" s="30" t="s">
        <v>87</v>
      </c>
      <c r="M12" s="48" t="s">
        <v>88</v>
      </c>
      <c r="N12" s="45" t="s">
        <v>89</v>
      </c>
      <c r="O12" s="14" t="s">
        <v>61</v>
      </c>
      <c r="P12" s="14" t="s">
        <v>62</v>
      </c>
    </row>
    <row r="13" spans="3:16" ht="25.5">
      <c r="C13" s="31" t="s">
        <v>99</v>
      </c>
      <c r="D13" s="32"/>
      <c r="E13" s="33" t="s">
        <v>11</v>
      </c>
      <c r="F13" s="32">
        <v>300</v>
      </c>
      <c r="G13" s="32">
        <v>20</v>
      </c>
      <c r="H13" s="34">
        <f>IFERROR('3__ESTIMACIÓN_GRADO_EXPOSICIÓN'!$F13/'3__ESTIMACIÓN_GRADO_EXPOSICIÓN'!$G13,0)</f>
        <v>15</v>
      </c>
      <c r="I13" s="35" t="str">
        <f t="shared" ref="I13:I19" si="0">IF(H13&gt;10,"Baixa",IF(H13&gt;0,"Alta"," "))</f>
        <v>Baixa</v>
      </c>
      <c r="J13" s="32" t="s">
        <v>26</v>
      </c>
      <c r="K13" s="32" t="s">
        <v>17</v>
      </c>
      <c r="L13" s="32" t="s">
        <v>18</v>
      </c>
      <c r="M13" s="36">
        <f t="shared" ref="M13:M19" si="1">IF(AND(I13="Alta",J13="Interior con mala ventilación",K13="&gt; 15",L13="Berrando"),3,IF(AND(I13="Alta",J13="Interior con boa ventilación",K13="&gt; 15",L13="Berrando"),3,IF(AND(I13="Alta",J13="Interior con mala ventilación",K13="&gt; 15",L13="Falando"),3,IF(AND(I13="Alta",J13="Interior con mala ventilación",K13="&gt; 15",L13="En silencio"),3,IF(AND(I13="Alta",J13="Interior con mala ventilación",K13="&lt; 15",L13="Berrando"),3,IF(AND(I13="Baixa",J13="Interior con mala ventilación",K13="&gt; 15",L13="Berrando"),3,IF(AND(I13="Alta",J13="Interior con mala ventilación",K13="&lt; 15",L13="En silencio"),2,IF(AND(I13="Baixa",J13="Interior con mala ventilación",K13="&gt; 15",L13="Berrando"),3,IF(AND(I13="Alta",J13="Interior con mala ventilación",K13="&lt; 15",L13="Falando"),2,IF(AND(I13="Alta",J13="Interior con mala ventilación",K13="&lt; 15",L13="En silencio"),2,IF(AND(I13="Alta",J13="Interior con boa ventilación",K13="&lt; 15",L13="Berrando"),2,IF(AND(I13="Alta",J13="Exterior con boa ventilación",K13="&lt; 15",L13="Berrando"),2,IF(AND(I13="Baixa",J13="Interior con mala ventilación",K13="&lt; 15",L13="Berrando"),2,IF(AND(I13="Baixa",J13="Interior con mala ventilación",K13="&gt; 15",L13="En silencio"),2,IF(AND(I13="Baixa",J13="Interior con mala ventilación",K13="&lt; 15",L13="Berrando"),2,IF(AND(I13="Baixa",J13="Interior con mala ventilación",K13="&gt; 15",L13="Falando"),2,IF(AND(I13="Alta",J13="Interior con boa ventilación",K13="&gt; 15",L13="En silencio"),2,IF(AND(I13="Alta",J13="Interior con boa ventilación",K13="&gt; 15",L13="Falando"),2,IF(AND(I13="Alta",J13="Exterior con boa ventilación",K13="&gt; 15",L13="Falando"),2,IF(AND(I13="Alta",J13="Exterior con boa ventilación",K13="&gt; 15",L13="Berrando"),2,1))))))))))))))))))))</f>
        <v>1</v>
      </c>
      <c r="N13" s="37"/>
      <c r="O13" s="18"/>
      <c r="P13" s="18"/>
    </row>
    <row r="14" spans="3:16" ht="25.5">
      <c r="C14" s="31" t="s">
        <v>100</v>
      </c>
      <c r="D14" s="32"/>
      <c r="E14" s="33" t="s">
        <v>71</v>
      </c>
      <c r="F14" s="32">
        <v>500</v>
      </c>
      <c r="G14" s="32">
        <v>20</v>
      </c>
      <c r="H14" s="34">
        <f>IFERROR('3__ESTIMACIÓN_GRADO_EXPOSICIÓN'!$F14/'3__ESTIMACIÓN_GRADO_EXPOSICIÓN'!$G14,0)</f>
        <v>25</v>
      </c>
      <c r="I14" s="35" t="str">
        <f t="shared" si="0"/>
        <v>Baixa</v>
      </c>
      <c r="J14" s="32" t="s">
        <v>31</v>
      </c>
      <c r="K14" s="32" t="s">
        <v>17</v>
      </c>
      <c r="L14" s="32" t="s">
        <v>18</v>
      </c>
      <c r="M14" s="36">
        <f t="shared" si="1"/>
        <v>2</v>
      </c>
      <c r="N14" s="37"/>
      <c r="O14" s="18"/>
      <c r="P14" s="18"/>
    </row>
    <row r="15" spans="3:16" ht="25.5">
      <c r="C15" s="31" t="s">
        <v>28</v>
      </c>
      <c r="D15" s="32"/>
      <c r="E15" s="33" t="s">
        <v>68</v>
      </c>
      <c r="F15" s="32">
        <v>522</v>
      </c>
      <c r="G15" s="32">
        <v>20</v>
      </c>
      <c r="H15" s="34">
        <f>IFERROR('3__ESTIMACIÓN_GRADO_EXPOSICIÓN'!$F15/'3__ESTIMACIÓN_GRADO_EXPOSICIÓN'!$G15,0)</f>
        <v>26.1</v>
      </c>
      <c r="I15" s="35" t="str">
        <f t="shared" si="0"/>
        <v>Baixa</v>
      </c>
      <c r="J15" s="32" t="s">
        <v>31</v>
      </c>
      <c r="K15" s="32" t="s">
        <v>17</v>
      </c>
      <c r="L15" s="32" t="s">
        <v>25</v>
      </c>
      <c r="M15" s="36">
        <f t="shared" si="1"/>
        <v>2</v>
      </c>
      <c r="N15" s="37"/>
      <c r="O15" s="18"/>
      <c r="P15" s="18"/>
    </row>
    <row r="16" spans="3:16" ht="25.5">
      <c r="C16" s="31" t="s">
        <v>33</v>
      </c>
      <c r="D16" s="32"/>
      <c r="E16" s="33" t="s">
        <v>37</v>
      </c>
      <c r="F16" s="32">
        <v>751</v>
      </c>
      <c r="G16" s="32">
        <v>120</v>
      </c>
      <c r="H16" s="34">
        <f>IFERROR('3__ESTIMACIÓN_GRADO_EXPOSICIÓN'!$F16/'3__ESTIMACIÓN_GRADO_EXPOSICIÓN'!$G16,0)</f>
        <v>6.2583333333333337</v>
      </c>
      <c r="I16" s="35" t="str">
        <f t="shared" si="0"/>
        <v>Alta</v>
      </c>
      <c r="J16" s="32" t="s">
        <v>31</v>
      </c>
      <c r="K16" s="32" t="s">
        <v>17</v>
      </c>
      <c r="L16" s="32" t="s">
        <v>25</v>
      </c>
      <c r="M16" s="36">
        <f t="shared" si="1"/>
        <v>3</v>
      </c>
      <c r="N16" s="37"/>
      <c r="O16" s="18"/>
      <c r="P16" s="18"/>
    </row>
    <row r="17" spans="3:16" ht="25.5">
      <c r="C17" s="31" t="s">
        <v>36</v>
      </c>
      <c r="D17" s="32"/>
      <c r="E17" s="33" t="s">
        <v>42</v>
      </c>
      <c r="F17" s="32">
        <v>1200</v>
      </c>
      <c r="G17" s="32">
        <v>20</v>
      </c>
      <c r="H17" s="34">
        <v>4</v>
      </c>
      <c r="I17" s="35" t="str">
        <f t="shared" si="0"/>
        <v>Alta</v>
      </c>
      <c r="J17" s="32" t="s">
        <v>31</v>
      </c>
      <c r="K17" s="32" t="s">
        <v>17</v>
      </c>
      <c r="L17" s="32" t="s">
        <v>18</v>
      </c>
      <c r="M17" s="36">
        <f t="shared" si="1"/>
        <v>3</v>
      </c>
      <c r="N17" s="37"/>
      <c r="O17" s="18"/>
      <c r="P17" s="18"/>
    </row>
    <row r="18" spans="3:16" ht="25.5">
      <c r="C18" s="31" t="s">
        <v>101</v>
      </c>
      <c r="D18" s="32"/>
      <c r="E18" s="33" t="s">
        <v>107</v>
      </c>
      <c r="F18" s="32">
        <v>50</v>
      </c>
      <c r="G18" s="32">
        <v>30</v>
      </c>
      <c r="H18" s="34">
        <f>IFERROR('3__ESTIMACIÓN_GRADO_EXPOSICIÓN'!$F18/'3__ESTIMACIÓN_GRADO_EXPOSICIÓN'!$G18,0)</f>
        <v>1.6666666666666667</v>
      </c>
      <c r="I18" s="35" t="str">
        <f t="shared" si="0"/>
        <v>Alta</v>
      </c>
      <c r="J18" s="32" t="s">
        <v>31</v>
      </c>
      <c r="K18" s="32" t="s">
        <v>24</v>
      </c>
      <c r="L18" s="32" t="s">
        <v>30</v>
      </c>
      <c r="M18" s="36">
        <f t="shared" si="1"/>
        <v>3</v>
      </c>
      <c r="N18" s="37"/>
      <c r="O18" s="18"/>
      <c r="P18" s="18"/>
    </row>
    <row r="19" spans="3:16" ht="25.5">
      <c r="C19" s="31" t="s">
        <v>102</v>
      </c>
      <c r="D19" s="32"/>
      <c r="E19" s="33" t="s">
        <v>108</v>
      </c>
      <c r="F19" s="32">
        <v>489</v>
      </c>
      <c r="G19" s="32">
        <v>300</v>
      </c>
      <c r="H19" s="34">
        <f>IFERROR('3__ESTIMACIÓN_GRADO_EXPOSICIÓN'!$F19/'3__ESTIMACIÓN_GRADO_EXPOSICIÓN'!$G19,0)</f>
        <v>1.63</v>
      </c>
      <c r="I19" s="35" t="str">
        <f t="shared" si="0"/>
        <v>Alta</v>
      </c>
      <c r="J19" s="32" t="s">
        <v>19</v>
      </c>
      <c r="K19" s="32" t="s">
        <v>17</v>
      </c>
      <c r="L19" s="32" t="s">
        <v>25</v>
      </c>
      <c r="M19" s="36">
        <f t="shared" si="1"/>
        <v>2</v>
      </c>
      <c r="N19" s="37"/>
      <c r="O19" s="18"/>
      <c r="P19" s="18"/>
    </row>
    <row r="20" spans="3:16" s="19" customFormat="1" ht="36" hidden="1" customHeight="1">
      <c r="C20" s="20"/>
      <c r="D20" s="21"/>
      <c r="E20" s="21"/>
      <c r="F20" s="21"/>
      <c r="G20" s="21"/>
      <c r="J20" s="21"/>
      <c r="K20" s="21"/>
      <c r="L20" s="21" t="s">
        <v>63</v>
      </c>
      <c r="M20" s="22">
        <f>MROUND(AVERAGE('3__ESTIMACIÓN_GRADO_EXPOSICIÓN'!$M$13:$M$19),0.1)</f>
        <v>2.3000000000000003</v>
      </c>
      <c r="N20" s="21"/>
    </row>
    <row r="21" spans="3:16" ht="120" customHeight="1"/>
    <row r="22" spans="3:16" ht="146.1" customHeight="1">
      <c r="C22" s="54"/>
      <c r="D22" s="54"/>
      <c r="E22" s="23"/>
    </row>
    <row r="23" spans="3:16" ht="186" customHeight="1"/>
    <row r="25" spans="3:16" s="24" customFormat="1" ht="12.75">
      <c r="C25" s="28" t="s">
        <v>96</v>
      </c>
      <c r="D25" s="42" t="s">
        <v>54</v>
      </c>
      <c r="E25" s="28" t="s">
        <v>96</v>
      </c>
      <c r="F25" s="55" t="s">
        <v>54</v>
      </c>
      <c r="G25" s="55"/>
      <c r="H25" s="49"/>
      <c r="I25" s="56" t="s">
        <v>96</v>
      </c>
      <c r="J25" s="56"/>
      <c r="K25" s="56"/>
      <c r="L25" s="57" t="s">
        <v>64</v>
      </c>
      <c r="M25" s="57"/>
      <c r="N25" s="44" t="s">
        <v>54</v>
      </c>
    </row>
    <row r="26" spans="3:16" ht="63">
      <c r="C26" s="29" t="s">
        <v>86</v>
      </c>
      <c r="D26" s="43" t="s">
        <v>90</v>
      </c>
      <c r="E26" s="29" t="s">
        <v>55</v>
      </c>
      <c r="F26" s="43" t="s">
        <v>91</v>
      </c>
      <c r="G26" s="43" t="s">
        <v>92</v>
      </c>
      <c r="H26" s="50" t="s">
        <v>65</v>
      </c>
      <c r="I26" s="52" t="s">
        <v>66</v>
      </c>
      <c r="J26" s="30" t="s">
        <v>67</v>
      </c>
      <c r="K26" s="30" t="s">
        <v>93</v>
      </c>
      <c r="L26" s="48" t="s">
        <v>94</v>
      </c>
      <c r="M26" s="48" t="s">
        <v>95</v>
      </c>
      <c r="N26" s="43" t="s">
        <v>89</v>
      </c>
    </row>
    <row r="27" spans="3:16" ht="51">
      <c r="C27" s="31" t="s">
        <v>99</v>
      </c>
      <c r="D27" s="32" t="s">
        <v>72</v>
      </c>
      <c r="E27" s="33" t="s">
        <v>68</v>
      </c>
      <c r="F27" s="33">
        <v>10</v>
      </c>
      <c r="G27" s="38">
        <v>1</v>
      </c>
      <c r="H27" s="39" t="str">
        <f>IF('3__ESTIMACIÓN_GRADO_EXPOSICIÓN'!$G27&gt;=6,"A",IF('3__ESTIMACIÓN_GRADO_EXPOSICIÓN'!$G27&gt;=4,"M", IF('3__ESTIMACIÓN_GRADO_EXPOSICIÓN'!$G27&gt;=0, "B", "_")))</f>
        <v>B</v>
      </c>
      <c r="I27" s="32" t="s">
        <v>14</v>
      </c>
      <c r="J27" s="32" t="s">
        <v>15</v>
      </c>
      <c r="K27" s="32" t="s">
        <v>23</v>
      </c>
      <c r="L27" s="40">
        <f>IF(AND('3__ESTIMACIÓN_GRADO_EXPOSICIÓN'!$I27="&lt; 1,5",'3__ESTIMACIÓN_GRADO_EXPOSICIÓN'!$J27="NO",'3__ESTIMACIÓN_GRADO_EXPOSICIÓN'!$K27="&lt;3"),1,IF(AND('3__ESTIMACIÓN_GRADO_EXPOSICIÓN'!$I27="&lt; 1,5",'3__ESTIMACIÓN_GRADO_EXPOSICIÓN'!$J27="NO",'3__ESTIMACIÓN_GRADO_EXPOSICIÓN'!$K27="&gt;3"),2,IF(AND('3__ESTIMACIÓN_GRADO_EXPOSICIÓN'!$I27="&lt; 1,5",'3__ESTIMACIÓN_GRADO_EXPOSICIÓN'!$J27="SI",'3__ESTIMACIÓN_GRADO_EXPOSICIÓN'!$K27="&lt;3"),2,IF(AND('3__ESTIMACIÓN_GRADO_EXPOSICIÓN'!$I27="&lt; 1,5",'3__ESTIMACIÓN_GRADO_EXPOSICIÓN'!$J27="SI",'3__ESTIMACIÓN_GRADO_EXPOSICIÓN'!$K27="&gt;3"),3,1))))</f>
        <v>1</v>
      </c>
      <c r="M27" s="40">
        <f>IF(AND('3__ESTIMACIÓN_GRADO_EXPOSICIÓN'!$L27=2,'3__ESTIMACIÓN_GRADO_EXPOSICIÓN'!$F27&gt;15),3, IF( AND('3__ESTIMACIÓN_GRADO_EXPOSICIÓN'!$L27=2,'3__ESTIMACIÓN_GRADO_EXPOSICIÓN'!$F27&lt;=15),2,IF('3__ESTIMACIÓN_GRADO_EXPOSICIÓN'!$L27=3, 3, 1)))</f>
        <v>1</v>
      </c>
      <c r="N27" s="32"/>
    </row>
    <row r="28" spans="3:16" ht="51">
      <c r="C28" s="31" t="s">
        <v>100</v>
      </c>
      <c r="D28" s="32" t="s">
        <v>73</v>
      </c>
      <c r="E28" s="33" t="s">
        <v>71</v>
      </c>
      <c r="F28" s="33">
        <v>25</v>
      </c>
      <c r="G28" s="38">
        <v>30</v>
      </c>
      <c r="H28" s="39" t="str">
        <f>IF('3__ESTIMACIÓN_GRADO_EXPOSICIÓN'!$G28&gt;=6,"A",IF('3__ESTIMACIÓN_GRADO_EXPOSICIÓN'!$G28&gt;=4,"M", IF('3__ESTIMACIÓN_GRADO_EXPOSICIÓN'!$G28&gt;=0, "B", "_")))</f>
        <v>A</v>
      </c>
      <c r="I28" s="32" t="s">
        <v>21</v>
      </c>
      <c r="J28" s="32" t="s">
        <v>15</v>
      </c>
      <c r="K28" s="32" t="s">
        <v>16</v>
      </c>
      <c r="L28" s="40">
        <f>IF(AND('3__ESTIMACIÓN_GRADO_EXPOSICIÓN'!$I28="&lt; 1,5",'3__ESTIMACIÓN_GRADO_EXPOSICIÓN'!$J28="NO",'3__ESTIMACIÓN_GRADO_EXPOSICIÓN'!$K28="&lt;3"),1,IF(AND('3__ESTIMACIÓN_GRADO_EXPOSICIÓN'!$I28="&lt; 1,5",'3__ESTIMACIÓN_GRADO_EXPOSICIÓN'!$J28="NO",'3__ESTIMACIÓN_GRADO_EXPOSICIÓN'!$K28="&gt;3"),2,IF(AND('3__ESTIMACIÓN_GRADO_EXPOSICIÓN'!$I28="&lt; 1,5",'3__ESTIMACIÓN_GRADO_EXPOSICIÓN'!$J28="SI",'3__ESTIMACIÓN_GRADO_EXPOSICIÓN'!$K28="&lt;3"),2,IF(AND('3__ESTIMACIÓN_GRADO_EXPOSICIÓN'!$I28="&lt; 1,5",'3__ESTIMACIÓN_GRADO_EXPOSICIÓN'!$J28="SI",'3__ESTIMACIÓN_GRADO_EXPOSICIÓN'!$K28="&gt;3"),3,1))))</f>
        <v>1</v>
      </c>
      <c r="M28" s="40">
        <f>IF(AND('3__ESTIMACIÓN_GRADO_EXPOSICIÓN'!$L28=2,'3__ESTIMACIÓN_GRADO_EXPOSICIÓN'!$F28&gt;15),3, IF( AND('3__ESTIMACIÓN_GRADO_EXPOSICIÓN'!$L28=2,'3__ESTIMACIÓN_GRADO_EXPOSICIÓN'!$F28&lt;=15),2,IF('3__ESTIMACIÓN_GRADO_EXPOSICIÓN'!$L28=3, 3, 1)))</f>
        <v>1</v>
      </c>
      <c r="N28" s="32"/>
    </row>
    <row r="29" spans="3:16" ht="38.25">
      <c r="C29" s="31" t="s">
        <v>28</v>
      </c>
      <c r="D29" s="32" t="s">
        <v>74</v>
      </c>
      <c r="E29" s="33" t="s">
        <v>37</v>
      </c>
      <c r="F29" s="33">
        <v>10</v>
      </c>
      <c r="G29" s="38">
        <v>2</v>
      </c>
      <c r="H29" s="39" t="str">
        <f>IF('3__ESTIMACIÓN_GRADO_EXPOSICIÓN'!$G29&gt;=6,"A",IF('3__ESTIMACIÓN_GRADO_EXPOSICIÓN'!$G29&gt;=4,"M", IF('3__ESTIMACIÓN_GRADO_EXPOSICIÓN'!$G29&gt;=0, "B", "_")))</f>
        <v>B</v>
      </c>
      <c r="I29" s="32" t="s">
        <v>21</v>
      </c>
      <c r="J29" s="32" t="s">
        <v>15</v>
      </c>
      <c r="K29" s="32" t="s">
        <v>23</v>
      </c>
      <c r="L29" s="40">
        <f>IF(AND('3__ESTIMACIÓN_GRADO_EXPOSICIÓN'!$I29="&lt; 1,5",'3__ESTIMACIÓN_GRADO_EXPOSICIÓN'!$J29="NO",'3__ESTIMACIÓN_GRADO_EXPOSICIÓN'!$K29="&lt;3"),1,IF(AND('3__ESTIMACIÓN_GRADO_EXPOSICIÓN'!$I29="&lt; 1,5",'3__ESTIMACIÓN_GRADO_EXPOSICIÓN'!$J29="NO",'3__ESTIMACIÓN_GRADO_EXPOSICIÓN'!$K29="&gt;3"),2,IF(AND('3__ESTIMACIÓN_GRADO_EXPOSICIÓN'!$I29="&lt; 1,5",'3__ESTIMACIÓN_GRADO_EXPOSICIÓN'!$J29="SI",'3__ESTIMACIÓN_GRADO_EXPOSICIÓN'!$K29="&lt;3"),2,IF(AND('3__ESTIMACIÓN_GRADO_EXPOSICIÓN'!$I29="&lt; 1,5",'3__ESTIMACIÓN_GRADO_EXPOSICIÓN'!$J29="SI",'3__ESTIMACIÓN_GRADO_EXPOSICIÓN'!$K29="&gt;3"),3,1))))</f>
        <v>2</v>
      </c>
      <c r="M29" s="40">
        <f>IF(AND('3__ESTIMACIÓN_GRADO_EXPOSICIÓN'!$L29=2,'3__ESTIMACIÓN_GRADO_EXPOSICIÓN'!$F29&gt;15),3, IF( AND('3__ESTIMACIÓN_GRADO_EXPOSICIÓN'!$L29=2,'3__ESTIMACIÓN_GRADO_EXPOSICIÓN'!$F29&lt;=15),2,IF('3__ESTIMACIÓN_GRADO_EXPOSICIÓN'!$L29=3, 3, 1)))</f>
        <v>2</v>
      </c>
      <c r="N29" s="32"/>
    </row>
    <row r="30" spans="3:16">
      <c r="C30" s="31" t="s">
        <v>33</v>
      </c>
      <c r="D30" s="32"/>
      <c r="E30" s="33" t="s">
        <v>68</v>
      </c>
      <c r="F30" s="33">
        <v>10</v>
      </c>
      <c r="G30" s="38">
        <v>7</v>
      </c>
      <c r="H30" s="39" t="str">
        <f>IF('3__ESTIMACIÓN_GRADO_EXPOSICIÓN'!$G30&gt;=6,"A",IF('3__ESTIMACIÓN_GRADO_EXPOSICIÓN'!$G30&gt;=4,"M", IF('3__ESTIMACIÓN_GRADO_EXPOSICIÓN'!$G30&gt;=0, "B", "_")))</f>
        <v>A</v>
      </c>
      <c r="I30" s="32" t="s">
        <v>21</v>
      </c>
      <c r="J30" s="32" t="s">
        <v>22</v>
      </c>
      <c r="K30" s="32" t="s">
        <v>23</v>
      </c>
      <c r="L30" s="40">
        <f>IF(AND('3__ESTIMACIÓN_GRADO_EXPOSICIÓN'!$I30="&lt; 1,5",'3__ESTIMACIÓN_GRADO_EXPOSICIÓN'!$J30="NO",'3__ESTIMACIÓN_GRADO_EXPOSICIÓN'!$K30="&lt;3"),1,IF(AND('3__ESTIMACIÓN_GRADO_EXPOSICIÓN'!$I30="&lt; 1,5",'3__ESTIMACIÓN_GRADO_EXPOSICIÓN'!$J30="NO",'3__ESTIMACIÓN_GRADO_EXPOSICIÓN'!$K30="&gt;3"),2,IF(AND('3__ESTIMACIÓN_GRADO_EXPOSICIÓN'!$I30="&lt; 1,5",'3__ESTIMACIÓN_GRADO_EXPOSICIÓN'!$J30="SI",'3__ESTIMACIÓN_GRADO_EXPOSICIÓN'!$K30="&lt;3"),2,IF(AND('3__ESTIMACIÓN_GRADO_EXPOSICIÓN'!$I30="&lt; 1,5",'3__ESTIMACIÓN_GRADO_EXPOSICIÓN'!$J30="SI",'3__ESTIMACIÓN_GRADO_EXPOSICIÓN'!$K30="&gt;3"),3,1))))</f>
        <v>3</v>
      </c>
      <c r="M30" s="40">
        <f>IF(AND('3__ESTIMACIÓN_GRADO_EXPOSICIÓN'!$L30=2,'3__ESTIMACIÓN_GRADO_EXPOSICIÓN'!$F30&gt;15),3, IF( AND('3__ESTIMACIÓN_GRADO_EXPOSICIÓN'!$L30=2,'3__ESTIMACIÓN_GRADO_EXPOSICIÓN'!$F30&lt;=15),2,IF('3__ESTIMACIÓN_GRADO_EXPOSICIÓN'!$L30=3, 3, 1)))</f>
        <v>3</v>
      </c>
      <c r="N30" s="32"/>
    </row>
    <row r="31" spans="3:16">
      <c r="C31" s="31" t="s">
        <v>36</v>
      </c>
      <c r="D31" s="32"/>
      <c r="E31" s="33" t="s">
        <v>69</v>
      </c>
      <c r="F31" s="33"/>
      <c r="G31" s="38">
        <v>2</v>
      </c>
      <c r="H31" s="39" t="str">
        <f>IF('3__ESTIMACIÓN_GRADO_EXPOSICIÓN'!$G31&gt;=6,"A",IF('3__ESTIMACIÓN_GRADO_EXPOSICIÓN'!$G31&gt;=4,"M", IF('3__ESTIMACIÓN_GRADO_EXPOSICIÓN'!$G31&gt;=0, "B", "_")))</f>
        <v>B</v>
      </c>
      <c r="I31" s="32" t="s">
        <v>14</v>
      </c>
      <c r="J31" s="32" t="s">
        <v>22</v>
      </c>
      <c r="K31" s="32" t="s">
        <v>23</v>
      </c>
      <c r="L31" s="40">
        <f>IF(AND('3__ESTIMACIÓN_GRADO_EXPOSICIÓN'!$I31="&lt; 1,5",'3__ESTIMACIÓN_GRADO_EXPOSICIÓN'!$J31="NO",'3__ESTIMACIÓN_GRADO_EXPOSICIÓN'!$K31="&lt;3"),1,IF(AND('3__ESTIMACIÓN_GRADO_EXPOSICIÓN'!$I31="&lt; 1,5",'3__ESTIMACIÓN_GRADO_EXPOSICIÓN'!$J31="NO",'3__ESTIMACIÓN_GRADO_EXPOSICIÓN'!$K31="&gt;3"),2,IF(AND('3__ESTIMACIÓN_GRADO_EXPOSICIÓN'!$I31="&lt; 1,5",'3__ESTIMACIÓN_GRADO_EXPOSICIÓN'!$J31="SI",'3__ESTIMACIÓN_GRADO_EXPOSICIÓN'!$K31="&lt;3"),2,IF(AND('3__ESTIMACIÓN_GRADO_EXPOSICIÓN'!$I31="&lt; 1,5",'3__ESTIMACIÓN_GRADO_EXPOSICIÓN'!$J31="SI",'3__ESTIMACIÓN_GRADO_EXPOSICIÓN'!$K31="&gt;3"),3,1))))</f>
        <v>1</v>
      </c>
      <c r="M31" s="40">
        <f>IF(AND('3__ESTIMACIÓN_GRADO_EXPOSICIÓN'!$L31=2,'3__ESTIMACIÓN_GRADO_EXPOSICIÓN'!$F31&gt;15),3, IF( AND('3__ESTIMACIÓN_GRADO_EXPOSICIÓN'!$L31=2,'3__ESTIMACIÓN_GRADO_EXPOSICIÓN'!$F31&lt;=15),2,IF('3__ESTIMACIÓN_GRADO_EXPOSICIÓN'!$L31=3, 3, 1)))</f>
        <v>1</v>
      </c>
      <c r="N31" s="32"/>
    </row>
    <row r="32" spans="3:16">
      <c r="C32" s="31" t="s">
        <v>47</v>
      </c>
      <c r="D32" s="32" t="s">
        <v>75</v>
      </c>
      <c r="E32" s="33" t="s">
        <v>42</v>
      </c>
      <c r="F32" s="33">
        <v>15</v>
      </c>
      <c r="G32" s="38">
        <v>6</v>
      </c>
      <c r="H32" s="39" t="str">
        <f>IF('3__ESTIMACIÓN_GRADO_EXPOSICIÓN'!$G32&gt;=6,"A",IF('3__ESTIMACIÓN_GRADO_EXPOSICIÓN'!$G32&gt;=4,"M", IF('3__ESTIMACIÓN_GRADO_EXPOSICIÓN'!$G32&gt;=0, "B", "_")))</f>
        <v>A</v>
      </c>
      <c r="I32" s="32" t="s">
        <v>21</v>
      </c>
      <c r="J32" s="32" t="s">
        <v>22</v>
      </c>
      <c r="K32" s="32" t="s">
        <v>23</v>
      </c>
      <c r="L32" s="40">
        <f>IF(AND('3__ESTIMACIÓN_GRADO_EXPOSICIÓN'!$I32="&lt; 1,5",'3__ESTIMACIÓN_GRADO_EXPOSICIÓN'!$J32="NO",'3__ESTIMACIÓN_GRADO_EXPOSICIÓN'!$K32="&lt;3"),1,IF(AND('3__ESTIMACIÓN_GRADO_EXPOSICIÓN'!$I32="&lt; 1,5",'3__ESTIMACIÓN_GRADO_EXPOSICIÓN'!$J32="NO",'3__ESTIMACIÓN_GRADO_EXPOSICIÓN'!$K32="&gt;3"),2,IF(AND('3__ESTIMACIÓN_GRADO_EXPOSICIÓN'!$I32="&lt; 1,5",'3__ESTIMACIÓN_GRADO_EXPOSICIÓN'!$J32="SI",'3__ESTIMACIÓN_GRADO_EXPOSICIÓN'!$K32="&lt;3"),2,IF(AND('3__ESTIMACIÓN_GRADO_EXPOSICIÓN'!$I32="&lt; 1,5",'3__ESTIMACIÓN_GRADO_EXPOSICIÓN'!$J32="SI",'3__ESTIMACIÓN_GRADO_EXPOSICIÓN'!$K32="&gt;3"),3,1))))</f>
        <v>3</v>
      </c>
      <c r="M32" s="40">
        <f>IF(AND('3__ESTIMACIÓN_GRADO_EXPOSICIÓN'!$L32=2,'3__ESTIMACIÓN_GRADO_EXPOSICIÓN'!$F32&gt;15),3, IF( AND('3__ESTIMACIÓN_GRADO_EXPOSICIÓN'!$L32=2,'3__ESTIMACIÓN_GRADO_EXPOSICIÓN'!$F32&lt;=15),2,IF('3__ESTIMACIÓN_GRADO_EXPOSICIÓN'!$L32=3, 3, 1)))</f>
        <v>3</v>
      </c>
      <c r="N32" s="32"/>
    </row>
    <row r="33" spans="1:14" ht="25.5">
      <c r="C33" s="31" t="s">
        <v>102</v>
      </c>
      <c r="D33" s="32"/>
      <c r="E33" s="33"/>
      <c r="F33" s="33">
        <v>16</v>
      </c>
      <c r="G33" s="38">
        <v>10</v>
      </c>
      <c r="H33" s="39" t="str">
        <f>IF('3__ESTIMACIÓN_GRADO_EXPOSICIÓN'!$G33&gt;=6,"A",IF('3__ESTIMACIÓN_GRADO_EXPOSICIÓN'!$G33&gt;=4,"M", IF('3__ESTIMACIÓN_GRADO_EXPOSICIÓN'!$G33&gt;=0, "B", "_")))</f>
        <v>A</v>
      </c>
      <c r="I33" s="32" t="s">
        <v>21</v>
      </c>
      <c r="J33" s="32" t="s">
        <v>22</v>
      </c>
      <c r="K33" s="32" t="s">
        <v>16</v>
      </c>
      <c r="L33" s="40">
        <f>IF(AND('3__ESTIMACIÓN_GRADO_EXPOSICIÓN'!$I33="&lt; 1,5",'3__ESTIMACIÓN_GRADO_EXPOSICIÓN'!$J33="NO",'3__ESTIMACIÓN_GRADO_EXPOSICIÓN'!$K33="&lt;3"),1,IF(AND('3__ESTIMACIÓN_GRADO_EXPOSICIÓN'!$I33="&lt; 1,5",'3__ESTIMACIÓN_GRADO_EXPOSICIÓN'!$J33="NO",'3__ESTIMACIÓN_GRADO_EXPOSICIÓN'!$K33="&gt;3"),2,IF(AND('3__ESTIMACIÓN_GRADO_EXPOSICIÓN'!$I33="&lt; 1,5",'3__ESTIMACIÓN_GRADO_EXPOSICIÓN'!$J33="SI",'3__ESTIMACIÓN_GRADO_EXPOSICIÓN'!$K33="&lt;3"),2,IF(AND('3__ESTIMACIÓN_GRADO_EXPOSICIÓN'!$I33="&lt; 1,5",'3__ESTIMACIÓN_GRADO_EXPOSICIÓN'!$J33="SI",'3__ESTIMACIÓN_GRADO_EXPOSICIÓN'!$K33="&gt;3"),3,1))))</f>
        <v>2</v>
      </c>
      <c r="M33" s="40">
        <f>IF(AND('3__ESTIMACIÓN_GRADO_EXPOSICIÓN'!$L33=2,'3__ESTIMACIÓN_GRADO_EXPOSICIÓN'!$F33&gt;15),3, IF( AND('3__ESTIMACIÓN_GRADO_EXPOSICIÓN'!$L33=2,'3__ESTIMACIÓN_GRADO_EXPOSICIÓN'!$F33&lt;=15),2,IF('3__ESTIMACIÓN_GRADO_EXPOSICIÓN'!$L33=3, 3, 1)))</f>
        <v>3</v>
      </c>
      <c r="N33" s="32"/>
    </row>
    <row r="34" spans="1:14">
      <c r="C34" s="31"/>
      <c r="D34" s="32"/>
      <c r="E34" s="33"/>
      <c r="F34" s="33"/>
      <c r="G34" s="38"/>
      <c r="H34" s="39" t="str">
        <f>IF('3__ESTIMACIÓN_GRADO_EXPOSICIÓN'!$G34&gt;=6,"A",IF('3__ESTIMACIÓN_GRADO_EXPOSICIÓN'!$G34&gt;=4,"M", IF('3__ESTIMACIÓN_GRADO_EXPOSICIÓN'!$G34&gt;=0, "B", "_")))</f>
        <v>B</v>
      </c>
      <c r="I34" s="32"/>
      <c r="J34" s="32"/>
      <c r="K34" s="32"/>
      <c r="L34" s="41">
        <f>IF(AND('3__ESTIMACIÓN_GRADO_EXPOSICIÓN'!$I34="&lt; 1,5",'3__ESTIMACIÓN_GRADO_EXPOSICIÓN'!$J34="NO",'3__ESTIMACIÓN_GRADO_EXPOSICIÓN'!$K34="&lt;3"),1,IF(AND('3__ESTIMACIÓN_GRADO_EXPOSICIÓN'!$I34="&lt; 1,5",'3__ESTIMACIÓN_GRADO_EXPOSICIÓN'!$J34="NO",'3__ESTIMACIÓN_GRADO_EXPOSICIÓN'!$K34="&gt;3"),2,IF(AND('3__ESTIMACIÓN_GRADO_EXPOSICIÓN'!$I34="&lt; 1,5",'3__ESTIMACIÓN_GRADO_EXPOSICIÓN'!$J34="SI",'3__ESTIMACIÓN_GRADO_EXPOSICIÓN'!$K34="&lt;3"),2,IF(AND('3__ESTIMACIÓN_GRADO_EXPOSICIÓN'!$I34="&lt; 1,5",'3__ESTIMACIÓN_GRADO_EXPOSICIÓN'!$J34="SI",'3__ESTIMACIÓN_GRADO_EXPOSICIÓN'!$K34="&gt;3"),3,1))))</f>
        <v>1</v>
      </c>
      <c r="M34" s="41">
        <f>IF(AND('3__ESTIMACIÓN_GRADO_EXPOSICIÓN'!$L34=2,'3__ESTIMACIÓN_GRADO_EXPOSICIÓN'!$F34&gt;15),3, IF( AND('3__ESTIMACIÓN_GRADO_EXPOSICIÓN'!$L34=2,'3__ESTIMACIÓN_GRADO_EXPOSICIÓN'!$F34&lt;=15),2,IF('3__ESTIMACIÓN_GRADO_EXPOSICIÓN'!$L34=3, 3, 1)))</f>
        <v>1</v>
      </c>
      <c r="N34" s="32"/>
    </row>
    <row r="35" spans="1:14">
      <c r="A35" s="26"/>
      <c r="B35" s="26"/>
      <c r="C35" s="32"/>
      <c r="D35" s="32"/>
      <c r="E35" s="33"/>
      <c r="F35" s="33">
        <v>14</v>
      </c>
      <c r="G35" s="38">
        <v>16</v>
      </c>
      <c r="H35" s="39" t="str">
        <f>IF('3__ESTIMACIÓN_GRADO_EXPOSICIÓN'!$G35&gt;=6,"A",IF('3__ESTIMACIÓN_GRADO_EXPOSICIÓN'!$G35&gt;=4,"M", IF('3__ESTIMACIÓN_GRADO_EXPOSICIÓN'!$G35&gt;=0, "B", "_")))</f>
        <v>A</v>
      </c>
      <c r="I35" s="32" t="s">
        <v>21</v>
      </c>
      <c r="J35" s="32" t="s">
        <v>22</v>
      </c>
      <c r="K35" s="32" t="s">
        <v>16</v>
      </c>
      <c r="L35" s="40">
        <f>IF(AND('3__ESTIMACIÓN_GRADO_EXPOSICIÓN'!$I35="&lt; 1,5",'3__ESTIMACIÓN_GRADO_EXPOSICIÓN'!$J35="NO",'3__ESTIMACIÓN_GRADO_EXPOSICIÓN'!$K35="&lt;3"),1,IF(AND('3__ESTIMACIÓN_GRADO_EXPOSICIÓN'!$I35="&lt; 1,5",'3__ESTIMACIÓN_GRADO_EXPOSICIÓN'!$J35="NO",'3__ESTIMACIÓN_GRADO_EXPOSICIÓN'!$K35="&gt;3"),2,IF(AND('3__ESTIMACIÓN_GRADO_EXPOSICIÓN'!$I35="&lt; 1,5",'3__ESTIMACIÓN_GRADO_EXPOSICIÓN'!$J35="SI",'3__ESTIMACIÓN_GRADO_EXPOSICIÓN'!$K35="&lt;3"),2,IF(AND('3__ESTIMACIÓN_GRADO_EXPOSICIÓN'!$I35="&lt; 1,5",'3__ESTIMACIÓN_GRADO_EXPOSICIÓN'!$J35="SI",'3__ESTIMACIÓN_GRADO_EXPOSICIÓN'!$K35="&gt;3"),3,1))))</f>
        <v>2</v>
      </c>
      <c r="M35" s="40">
        <f>IF(AND('3__ESTIMACIÓN_GRADO_EXPOSICIÓN'!$L35=2,'3__ESTIMACIÓN_GRADO_EXPOSICIÓN'!$F35&gt;15),3, IF( AND('3__ESTIMACIÓN_GRADO_EXPOSICIÓN'!$L35=2,'3__ESTIMACIÓN_GRADO_EXPOSICIÓN'!$F35&lt;=15),2,IF('3__ESTIMACIÓN_GRADO_EXPOSICIÓN'!$L35=3, 3, 1)))</f>
        <v>2</v>
      </c>
      <c r="N35" s="32"/>
    </row>
    <row r="36" spans="1:14" hidden="1">
      <c r="C36" s="15" t="s">
        <v>70</v>
      </c>
      <c r="D36" s="16"/>
      <c r="E36" s="17"/>
      <c r="F36" s="17"/>
      <c r="G36" s="16"/>
      <c r="H36" s="25"/>
      <c r="I36" s="16"/>
      <c r="J36" s="16"/>
      <c r="K36" s="16"/>
      <c r="L36" s="27">
        <f>SUBTOTAL(101,'3__ESTIMACIÓN_GRADO_EXPOSICIÓN'!$L$27:$L$35)</f>
        <v>1.7777777777777777</v>
      </c>
      <c r="M36" s="27">
        <f>SUBTOTAL(101,'3__ESTIMACIÓN_GRADO_EXPOSICIÓN'!$M$27:$M$35)</f>
        <v>1.8888888888888888</v>
      </c>
      <c r="N36" s="16">
        <f>SUBTOTAL(103,'3__ESTIMACIÓN_GRADO_EXPOSICIÓN'!$N$27:$N$35)</f>
        <v>0</v>
      </c>
    </row>
    <row r="37" spans="1:14" ht="15.95" customHeight="1">
      <c r="C37" s="26"/>
      <c r="D37" s="26"/>
      <c r="E37" s="26"/>
      <c r="F37" s="26"/>
    </row>
    <row r="39" spans="1:14" ht="31.5">
      <c r="I39" s="14" t="s">
        <v>62</v>
      </c>
    </row>
  </sheetData>
  <sheetProtection sheet="1" objects="1" scenarios="1"/>
  <mergeCells count="6">
    <mergeCell ref="J11:L11"/>
    <mergeCell ref="C22:D22"/>
    <mergeCell ref="F25:G25"/>
    <mergeCell ref="I25:K25"/>
    <mergeCell ref="L25:M25"/>
    <mergeCell ref="F11:G11"/>
  </mergeCells>
  <conditionalFormatting sqref="M20">
    <cfRule type="cellIs" dxfId="34" priority="7" stopIfTrue="1" operator="between">
      <formula>0.67</formula>
      <formula>2.33</formula>
    </cfRule>
  </conditionalFormatting>
  <conditionalFormatting sqref="M20">
    <cfRule type="cellIs" dxfId="33" priority="8" stopIfTrue="1" operator="between">
      <formula>1</formula>
      <formula>1.66</formula>
    </cfRule>
  </conditionalFormatting>
  <conditionalFormatting sqref="M20">
    <cfRule type="cellIs" dxfId="32" priority="9" stopIfTrue="1" operator="between">
      <formula>2.34</formula>
      <formula>3</formula>
    </cfRule>
  </conditionalFormatting>
  <conditionalFormatting sqref="M13:M19 L27:M35">
    <cfRule type="cellIs" dxfId="31" priority="4" stopIfTrue="1" operator="equal">
      <formula>1</formula>
    </cfRule>
  </conditionalFormatting>
  <conditionalFormatting sqref="M13:M19">
    <cfRule type="cellIs" dxfId="30" priority="5" stopIfTrue="1" operator="equal">
      <formula>2</formula>
    </cfRule>
  </conditionalFormatting>
  <conditionalFormatting sqref="L27:M35">
    <cfRule type="cellIs" dxfId="29" priority="10" stopIfTrue="1" operator="equal">
      <formula>2</formula>
    </cfRule>
  </conditionalFormatting>
  <conditionalFormatting sqref="L27:M33 L35:M35">
    <cfRule type="cellIs" dxfId="28" priority="11" stopIfTrue="1" operator="equal">
      <formula>3</formula>
    </cfRule>
  </conditionalFormatting>
  <conditionalFormatting sqref="L34:M34">
    <cfRule type="cellIs" dxfId="27" priority="12" stopIfTrue="1" operator="equal">
      <formula>3</formula>
    </cfRule>
  </conditionalFormatting>
  <conditionalFormatting sqref="M13:M19">
    <cfRule type="cellIs" dxfId="26" priority="6" stopIfTrue="1" operator="equal">
      <formula>3</formula>
    </cfRule>
  </conditionalFormatting>
  <pageMargins left="0.70000000000000007" right="0.70000000000000007" top="0.75" bottom="0.75" header="0.30000000000000004" footer="0.30000000000000004"/>
  <pageSetup paperSize="0" scale="44" fitToWidth="0" fitToHeight="0" orientation="landscape" horizontalDpi="0" verticalDpi="0" copies="0"/>
  <drawing r:id="rId1"/>
  <legacy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200-000000000000}">
          <x14:formula1>
            <xm:f>'1__DATOS_GENERALES'!$R$10:$R$18</xm:f>
          </x14:formula1>
          <xm:sqref>K27:K35</xm:sqref>
        </x14:dataValidation>
        <x14:dataValidation type="list" allowBlank="1" showInputMessage="1" showErrorMessage="1" xr:uid="{00000000-0002-0000-0200-000001000000}">
          <x14:formula1>
            <xm:f>'1__DATOS_GENERALES'!$B$10:$B$35</xm:f>
          </x14:formula1>
          <xm:sqref>C13:C19 C27:C35</xm:sqref>
        </x14:dataValidation>
        <x14:dataValidation type="list" allowBlank="1" showInputMessage="1" showErrorMessage="1" xr:uid="{00000000-0002-0000-0200-000002000000}">
          <x14:formula1>
            <xm:f>'1__DATOS_GENERALES'!$D$10:$D$35</xm:f>
          </x14:formula1>
          <xm:sqref>E13:E19 E27:E35</xm:sqref>
        </x14:dataValidation>
        <x14:dataValidation type="list" allowBlank="1" showInputMessage="1" showErrorMessage="1" xr:uid="{00000000-0002-0000-0200-000003000000}">
          <x14:formula1>
            <xm:f>'1__DATOS_GENERALES'!$X$10:$X$18</xm:f>
          </x14:formula1>
          <xm:sqref>J13:J19</xm:sqref>
        </x14:dataValidation>
        <x14:dataValidation type="list" allowBlank="1" showInputMessage="1" showErrorMessage="1" xr:uid="{00000000-0002-0000-0200-000004000000}">
          <x14:formula1>
            <xm:f>'1__DATOS_GENERALES'!$T$10:$T$18</xm:f>
          </x14:formula1>
          <xm:sqref>K13:K19</xm:sqref>
        </x14:dataValidation>
        <x14:dataValidation type="list" allowBlank="1" showInputMessage="1" showErrorMessage="1" xr:uid="{00000000-0002-0000-0200-000005000000}">
          <x14:formula1>
            <xm:f>'1__DATOS_GENERALES'!$V$10:$V$18</xm:f>
          </x14:formula1>
          <xm:sqref>L13:L19</xm:sqref>
        </x14:dataValidation>
        <x14:dataValidation type="list" allowBlank="1" showInputMessage="1" showErrorMessage="1" xr:uid="{00000000-0002-0000-0200-000006000000}">
          <x14:formula1>
            <xm:f>'1__DATOS_GENERALES'!$N$10:$N$18</xm:f>
          </x14:formula1>
          <xm:sqref>I27:I35</xm:sqref>
        </x14:dataValidation>
        <x14:dataValidation type="list" allowBlank="1" showInputMessage="1" showErrorMessage="1" xr:uid="{00000000-0002-0000-0200-000007000000}">
          <x14:formula1>
            <xm:f>'1__DATOS_GENERALES'!$P$10:$P$18</xm:f>
          </x14:formula1>
          <xm:sqref>J27:J35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1__DATOS_GENERALES</vt:lpstr>
      <vt:lpstr>2__DIAGRAMAS DE FLUJO</vt:lpstr>
      <vt:lpstr>3__ESTIMACIÓN_GRADO_EXPOSICIÓN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Joaquín Gómez Varela</dc:creator>
  <cp:lastModifiedBy>SXD</cp:lastModifiedBy>
  <cp:lastPrinted>2018-07-06T10:30:03Z</cp:lastPrinted>
  <dcterms:created xsi:type="dcterms:W3CDTF">2015-06-03T14:20:32Z</dcterms:created>
  <dcterms:modified xsi:type="dcterms:W3CDTF">2021-01-07T16:30:00Z</dcterms:modified>
</cp:coreProperties>
</file>